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firstSheet="2" activeTab="2"/>
  </bookViews>
  <sheets>
    <sheet name="Beneficiados" sheetId="20" r:id="rId1"/>
    <sheet name="Servicios y apoyos." sheetId="23" r:id="rId2"/>
    <sheet name="Padrón programa operativo Down" sheetId="12" r:id="rId3"/>
  </sheets>
  <externalReferences>
    <externalReference r:id="rId4"/>
  </externalReferences>
  <calcPr calcId="152511"/>
</workbook>
</file>

<file path=xl/calcChain.xml><?xml version="1.0" encoding="utf-8"?>
<calcChain xmlns="http://schemas.openxmlformats.org/spreadsheetml/2006/main">
  <c r="H439" i="12" l="1"/>
  <c r="AC25" i="20"/>
  <c r="Z25" i="20"/>
  <c r="W25" i="20" l="1"/>
  <c r="T25" i="20"/>
  <c r="Q25" i="20"/>
  <c r="K25" i="20"/>
  <c r="N25" i="20"/>
  <c r="F24" i="23" l="1"/>
  <c r="F23" i="23"/>
  <c r="F19" i="23"/>
  <c r="F18" i="23"/>
  <c r="R17" i="23"/>
  <c r="Q17" i="23"/>
  <c r="P17" i="23"/>
  <c r="O17" i="23"/>
  <c r="N17" i="23"/>
  <c r="M17" i="23"/>
  <c r="L17" i="23"/>
  <c r="K17" i="23"/>
  <c r="J17" i="23"/>
  <c r="I17" i="23"/>
  <c r="H17" i="23"/>
  <c r="G17" i="23"/>
  <c r="F16" i="23"/>
  <c r="F15" i="23"/>
  <c r="F14" i="23"/>
  <c r="F13" i="23"/>
  <c r="F12" i="23"/>
  <c r="F8" i="23"/>
  <c r="F17" i="23" l="1"/>
  <c r="H427" i="12" l="1"/>
  <c r="AR33" i="20" l="1"/>
  <c r="AO33" i="20"/>
  <c r="AL33" i="20"/>
  <c r="AI33" i="20"/>
  <c r="AF33" i="20"/>
  <c r="G33" i="20"/>
  <c r="F33" i="20"/>
  <c r="AR32" i="20"/>
  <c r="AO32" i="20"/>
  <c r="AL32" i="20"/>
  <c r="AI32" i="20"/>
  <c r="AF32" i="20"/>
  <c r="G32" i="20"/>
  <c r="F32" i="20"/>
  <c r="H32" i="20" s="1"/>
  <c r="AR31" i="20"/>
  <c r="AO31" i="20"/>
  <c r="AL31" i="20"/>
  <c r="AI31" i="20"/>
  <c r="AF31" i="20"/>
  <c r="G31" i="20"/>
  <c r="F31" i="20"/>
  <c r="AR30" i="20"/>
  <c r="AO30" i="20"/>
  <c r="AL30" i="20"/>
  <c r="AL28" i="20" s="1"/>
  <c r="AI30" i="20"/>
  <c r="AF30" i="20"/>
  <c r="G30" i="20"/>
  <c r="F30" i="20"/>
  <c r="H30" i="20" s="1"/>
  <c r="AR29" i="20"/>
  <c r="AO29" i="20"/>
  <c r="AL29" i="20"/>
  <c r="AI29" i="20"/>
  <c r="AI28" i="20" s="1"/>
  <c r="AF29" i="20"/>
  <c r="G29" i="20"/>
  <c r="F29" i="20"/>
  <c r="AR28" i="20"/>
  <c r="AQ28" i="20"/>
  <c r="AP28" i="20"/>
  <c r="AN28" i="20"/>
  <c r="AM28" i="20"/>
  <c r="AK28" i="20"/>
  <c r="AJ28" i="20"/>
  <c r="AH28" i="20"/>
  <c r="AG28" i="20"/>
  <c r="F28" i="20" s="1"/>
  <c r="AE28" i="20"/>
  <c r="G28" i="20"/>
  <c r="AR26" i="20"/>
  <c r="AO26" i="20"/>
  <c r="AL26" i="20"/>
  <c r="G26" i="20"/>
  <c r="F26" i="20"/>
  <c r="H26" i="20" s="1"/>
  <c r="AR25" i="20"/>
  <c r="AO25" i="20"/>
  <c r="AL25" i="20"/>
  <c r="G25" i="20"/>
  <c r="F25" i="20"/>
  <c r="AR24" i="20"/>
  <c r="AO24" i="20"/>
  <c r="AL24" i="20"/>
  <c r="G24" i="20"/>
  <c r="F24" i="20"/>
  <c r="H24" i="20" s="1"/>
  <c r="AR23" i="20"/>
  <c r="AO23" i="20"/>
  <c r="AL23" i="20"/>
  <c r="G23" i="20"/>
  <c r="F23" i="20"/>
  <c r="H23" i="20" s="1"/>
  <c r="AQ22" i="20"/>
  <c r="AP22" i="20"/>
  <c r="AN22" i="20"/>
  <c r="AM22" i="20"/>
  <c r="AK22" i="20"/>
  <c r="AJ22" i="20"/>
  <c r="AH22" i="20"/>
  <c r="AG22" i="20"/>
  <c r="AE22" i="20"/>
  <c r="Y20" i="20"/>
  <c r="AQ21" i="20"/>
  <c r="AP21" i="20"/>
  <c r="AN21" i="20"/>
  <c r="AM21" i="20"/>
  <c r="AK21" i="20"/>
  <c r="AK20" i="20" s="1"/>
  <c r="AJ21" i="20"/>
  <c r="AH21" i="20"/>
  <c r="AG21" i="20"/>
  <c r="AE21" i="20"/>
  <c r="Z21" i="20"/>
  <c r="M20" i="20"/>
  <c r="P20" i="20"/>
  <c r="I20" i="20"/>
  <c r="AR16" i="20"/>
  <c r="AO16" i="20"/>
  <c r="AL16" i="20"/>
  <c r="AI16" i="20"/>
  <c r="AF16" i="20"/>
  <c r="AC16" i="20"/>
  <c r="Z16" i="20"/>
  <c r="W16" i="20"/>
  <c r="H16" i="20"/>
  <c r="G16" i="20"/>
  <c r="F16" i="20"/>
  <c r="AR15" i="20"/>
  <c r="AO15" i="20"/>
  <c r="AL15" i="20"/>
  <c r="AI15" i="20"/>
  <c r="AF15" i="20"/>
  <c r="AC15" i="20"/>
  <c r="Z15" i="20"/>
  <c r="W15" i="20"/>
  <c r="G15" i="20"/>
  <c r="F15" i="20"/>
  <c r="AR14" i="20"/>
  <c r="AO14" i="20"/>
  <c r="AL14" i="20"/>
  <c r="AI14" i="20"/>
  <c r="AF14" i="20"/>
  <c r="AC14" i="20"/>
  <c r="Z14" i="20"/>
  <c r="W14" i="20"/>
  <c r="T14" i="20"/>
  <c r="Q14" i="20"/>
  <c r="N14" i="20"/>
  <c r="K14" i="20"/>
  <c r="G14" i="20"/>
  <c r="F14" i="20"/>
  <c r="AR13" i="20"/>
  <c r="AO13" i="20"/>
  <c r="AL13" i="20"/>
  <c r="AI13" i="20"/>
  <c r="AF13" i="20"/>
  <c r="K13" i="20"/>
  <c r="AR12" i="20"/>
  <c r="AR11" i="20" s="1"/>
  <c r="AO12" i="20"/>
  <c r="AO11" i="20" s="1"/>
  <c r="AL12" i="20"/>
  <c r="AL11" i="20" s="1"/>
  <c r="AI12" i="20"/>
  <c r="AF12" i="20"/>
  <c r="AF11" i="20" s="1"/>
  <c r="AC12" i="20"/>
  <c r="Z12" i="20"/>
  <c r="W12" i="20"/>
  <c r="T12" i="20"/>
  <c r="Q12" i="20"/>
  <c r="N12" i="20"/>
  <c r="K12" i="20"/>
  <c r="G12" i="20"/>
  <c r="F12" i="20"/>
  <c r="AQ11" i="20"/>
  <c r="AP11" i="20"/>
  <c r="AN11" i="20"/>
  <c r="AM11" i="20"/>
  <c r="AK11" i="20"/>
  <c r="AJ11" i="20"/>
  <c r="AH11" i="20"/>
  <c r="AG11" i="20"/>
  <c r="AE11" i="20"/>
  <c r="AD11" i="20"/>
  <c r="J11" i="20"/>
  <c r="M13" i="20" s="1"/>
  <c r="M11" i="20" s="1"/>
  <c r="P13" i="20" s="1"/>
  <c r="I11" i="20"/>
  <c r="L13" i="20" s="1"/>
  <c r="L11" i="20" s="1"/>
  <c r="O13" i="20" s="1"/>
  <c r="AR10" i="20"/>
  <c r="AO10" i="20"/>
  <c r="AL10" i="20"/>
  <c r="AI10" i="20"/>
  <c r="AF10" i="20"/>
  <c r="K10" i="20"/>
  <c r="AR9" i="20"/>
  <c r="AR8" i="20" s="1"/>
  <c r="AO9" i="20"/>
  <c r="AL9" i="20"/>
  <c r="AI9" i="20"/>
  <c r="AF9" i="20"/>
  <c r="AC9" i="20"/>
  <c r="Z9" i="20"/>
  <c r="W9" i="20"/>
  <c r="T9" i="20"/>
  <c r="Q9" i="20"/>
  <c r="N9" i="20"/>
  <c r="K9" i="20"/>
  <c r="K8" i="20" s="1"/>
  <c r="G9" i="20"/>
  <c r="F9" i="20"/>
  <c r="AQ8" i="20"/>
  <c r="AP8" i="20"/>
  <c r="AO8" i="20"/>
  <c r="AN8" i="20"/>
  <c r="AM8" i="20"/>
  <c r="AK8" i="20"/>
  <c r="AJ8" i="20"/>
  <c r="AH8" i="20"/>
  <c r="AG8" i="20"/>
  <c r="AF8" i="20"/>
  <c r="AE8" i="20"/>
  <c r="AD8" i="20"/>
  <c r="J8" i="20"/>
  <c r="M10" i="20" s="1"/>
  <c r="M8" i="20" s="1"/>
  <c r="P10" i="20" s="1"/>
  <c r="P8" i="20" s="1"/>
  <c r="S10" i="20" s="1"/>
  <c r="S8" i="20" s="1"/>
  <c r="V10" i="20" s="1"/>
  <c r="V8" i="20" s="1"/>
  <c r="Y10" i="20" s="1"/>
  <c r="I8" i="20"/>
  <c r="L10" i="20" s="1"/>
  <c r="L8" i="20" s="1"/>
  <c r="O10" i="20" s="1"/>
  <c r="Q13" i="20" l="1"/>
  <c r="AB10" i="20"/>
  <c r="AB8" i="20" s="1"/>
  <c r="Y8" i="20"/>
  <c r="G8" i="20" s="1"/>
  <c r="AI8" i="20"/>
  <c r="K11" i="20"/>
  <c r="AI11" i="20"/>
  <c r="H29" i="20"/>
  <c r="AO28" i="20"/>
  <c r="AF28" i="20"/>
  <c r="AL8" i="20"/>
  <c r="O11" i="20"/>
  <c r="R13" i="20" s="1"/>
  <c r="R11" i="20" s="1"/>
  <c r="U13" i="20" s="1"/>
  <c r="H14" i="20"/>
  <c r="H12" i="20"/>
  <c r="H25" i="20"/>
  <c r="AO22" i="20"/>
  <c r="AL21" i="20"/>
  <c r="AP20" i="20"/>
  <c r="AN20" i="20"/>
  <c r="AG20" i="20"/>
  <c r="AE20" i="20"/>
  <c r="AI21" i="20"/>
  <c r="AL22" i="20"/>
  <c r="H15" i="20"/>
  <c r="H31" i="20"/>
  <c r="H33" i="20"/>
  <c r="W20" i="20"/>
  <c r="U20" i="20"/>
  <c r="F21" i="20"/>
  <c r="AF21" i="20"/>
  <c r="AQ20" i="20"/>
  <c r="L20" i="20"/>
  <c r="X20" i="20"/>
  <c r="AJ20" i="20"/>
  <c r="AR21" i="20"/>
  <c r="N20" i="20"/>
  <c r="AM20" i="20"/>
  <c r="K20" i="20"/>
  <c r="Q20" i="20"/>
  <c r="AO21" i="20"/>
  <c r="AO20" i="20" s="1"/>
  <c r="S20" i="20"/>
  <c r="Z22" i="20"/>
  <c r="Z20" i="20" s="1"/>
  <c r="AI22" i="20"/>
  <c r="G10" i="20"/>
  <c r="H9" i="20"/>
  <c r="P11" i="20"/>
  <c r="S13" i="20" s="1"/>
  <c r="Q11" i="20"/>
  <c r="S11" i="20"/>
  <c r="V13" i="20" s="1"/>
  <c r="V11" i="20" s="1"/>
  <c r="Y13" i="20" s="1"/>
  <c r="H28" i="20"/>
  <c r="O8" i="20"/>
  <c r="R10" i="20" s="1"/>
  <c r="Q10" i="20"/>
  <c r="Q8" i="20" s="1"/>
  <c r="N13" i="20"/>
  <c r="N11" i="20" s="1"/>
  <c r="J20" i="20"/>
  <c r="R20" i="20"/>
  <c r="V20" i="20"/>
  <c r="AH20" i="20"/>
  <c r="G21" i="20"/>
  <c r="T20" i="20"/>
  <c r="AF22" i="20"/>
  <c r="AR22" i="20"/>
  <c r="O20" i="20"/>
  <c r="N10" i="20"/>
  <c r="N8" i="20" s="1"/>
  <c r="W13" i="20" l="1"/>
  <c r="W11" i="20" s="1"/>
  <c r="U11" i="20"/>
  <c r="X13" i="20" s="1"/>
  <c r="Y11" i="20"/>
  <c r="AB13" i="20"/>
  <c r="AB11" i="20" s="1"/>
  <c r="G11" i="20" s="1"/>
  <c r="AI20" i="20"/>
  <c r="G13" i="20"/>
  <c r="T13" i="20"/>
  <c r="T11" i="20" s="1"/>
  <c r="AL20" i="20"/>
  <c r="AR20" i="20"/>
  <c r="AF20" i="20"/>
  <c r="H21" i="20"/>
  <c r="R8" i="20"/>
  <c r="T10" i="20"/>
  <c r="T8" i="20" s="1"/>
  <c r="U10" i="20" l="1"/>
  <c r="AA13" i="20"/>
  <c r="X11" i="20"/>
  <c r="Z13" i="20"/>
  <c r="Z11" i="20" s="1"/>
  <c r="H418" i="12"/>
  <c r="AC13" i="20" l="1"/>
  <c r="AC11" i="20" s="1"/>
  <c r="AA11" i="20"/>
  <c r="F13" i="20"/>
  <c r="H13" i="20" s="1"/>
  <c r="U8" i="20"/>
  <c r="W10" i="20"/>
  <c r="W8" i="20" s="1"/>
  <c r="F11" i="20"/>
  <c r="H11" i="20" s="1"/>
  <c r="X10" i="20" l="1"/>
  <c r="AA10" i="20" l="1"/>
  <c r="X8" i="20"/>
  <c r="Z10" i="20"/>
  <c r="Z8" i="20" s="1"/>
  <c r="F10" i="20"/>
  <c r="H10" i="20" s="1"/>
  <c r="AA8" i="20" l="1"/>
  <c r="F8" i="20" s="1"/>
  <c r="H8" i="20" s="1"/>
  <c r="AC10" i="20"/>
  <c r="AC8" i="20" s="1"/>
  <c r="H413" i="12" l="1"/>
  <c r="H399" i="12"/>
  <c r="H385" i="12"/>
  <c r="H16" i="12"/>
</calcChain>
</file>

<file path=xl/comments1.xml><?xml version="1.0" encoding="utf-8"?>
<comments xmlns="http://schemas.openxmlformats.org/spreadsheetml/2006/main">
  <authors>
    <author>López Vázquez Ramón</author>
  </authors>
  <commentList>
    <comment ref="A15" authorId="0">
      <text>
        <r>
          <rPr>
            <b/>
            <sz val="9"/>
            <color indexed="81"/>
            <rFont val="Tahoma"/>
            <family val="2"/>
          </rPr>
          <t>López Vázquez Ramón:</t>
        </r>
        <r>
          <rPr>
            <sz val="9"/>
            <color indexed="81"/>
            <rFont val="Tahoma"/>
            <family val="2"/>
          </rPr>
          <t xml:space="preserve">
OK vs formato excel con número de apoyos otorgados</t>
        </r>
      </text>
    </comment>
    <comment ref="A18" authorId="0">
      <text>
        <r>
          <rPr>
            <b/>
            <sz val="9"/>
            <color indexed="81"/>
            <rFont val="Tahoma"/>
            <family val="2"/>
          </rPr>
          <t>López Vázquez Ramón:</t>
        </r>
        <r>
          <rPr>
            <sz val="9"/>
            <color indexed="81"/>
            <rFont val="Tahoma"/>
            <family val="2"/>
          </rPr>
          <t xml:space="preserve">
OK,, VS EXCEL ENEXO DE SERVICIOS OTORGADOS</t>
        </r>
      </text>
    </comment>
  </commentList>
</comments>
</file>

<file path=xl/comments2.xml><?xml version="1.0" encoding="utf-8"?>
<comments xmlns="http://schemas.openxmlformats.org/spreadsheetml/2006/main">
  <authors>
    <author>Siordia Quiñones Maria Cristina</author>
  </authors>
  <commentList>
    <comment ref="C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1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2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0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1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2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3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4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5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6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7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8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399"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0"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3"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4"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5"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08"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1"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2"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6"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 ref="C417" authorId="0">
      <text>
        <r>
          <rPr>
            <b/>
            <sz val="10"/>
            <color indexed="81"/>
            <rFont val="Tahoma"/>
            <family val="2"/>
          </rPr>
          <t>LEY DE TRANSPARENCIA Y ACCESO A LA INFORMACIÓN PÚBLICA DEL ESTADO DE JALISCO Y SUS MUNICIPIOS</t>
        </r>
        <r>
          <rPr>
            <b/>
            <sz val="9"/>
            <color indexed="81"/>
            <rFont val="Tahoma"/>
            <family val="2"/>
          </rPr>
          <t xml:space="preserve">
Capítulo III
De la Información Confidencial</t>
        </r>
        <r>
          <rPr>
            <sz val="9"/>
            <color indexed="81"/>
            <rFont val="Tahoma"/>
            <family val="2"/>
          </rPr>
          <t xml:space="preserve">
Artículo 20. </t>
        </r>
        <r>
          <rPr>
            <b/>
            <sz val="9"/>
            <color indexed="81"/>
            <rFont val="Tahoma"/>
            <family val="2"/>
          </rPr>
          <t>Información Confidencial — Derecho y características.</t>
        </r>
        <r>
          <rPr>
            <sz val="9"/>
            <color indexed="81"/>
            <rFont val="Tahoma"/>
            <family val="2"/>
          </rPr>
          <t xml:space="preserve">
1. Toda persona tiene derecho a la protección de sus datos personales.
2. Nadie podrá ser obligado a proporcionar información referente a sus datos sensibles o aquella que pudiera propiciar expresión de discriminación e intolerancia sobre su persona, honor, reputación y dignidad, salvo que la información sea estrictamente necesaria para proteger su vida y seguridad personal o lo prevea alguna disposición legal.
Artículo 21.</t>
        </r>
        <r>
          <rPr>
            <b/>
            <sz val="9"/>
            <color indexed="81"/>
            <rFont val="Tahoma"/>
            <family val="2"/>
          </rPr>
          <t xml:space="preserve"> Información confidencial — Catálogo.</t>
        </r>
        <r>
          <rPr>
            <sz val="9"/>
            <color indexed="81"/>
            <rFont val="Tahoma"/>
            <family val="2"/>
          </rPr>
          <t xml:space="preserve">
1. Es información confidencial:
I. Los datos personales de una persona física identificada o identificable relativos a:
a) Origen étnico o racial;
b) Características físicas, morales o emocionales;
c) Vida afectiva o familiar;
d) Domicilio particular;
e) Número telefónico y correo electrónico particulares;
f) Patrimonio;
g) Ideología, opinión política, afiliación sindical y creencia o convicción religiosa y filosófica;
h) Estado de salud física y mental e historial médico;
i) Preferencia sexual; y
j) Otras análogas que afecten su intimidad, que puedan dar origen a discriminación o que su
difusión o entrega a terceros conlleve un riesgo para su titular;
II. La entregada con tal carácter por los particulares, siempre que:
a) Se precisen los medios en que se contiene; y
b) No se lesionen derechos de terceros o se contravengan disposiciones de orden público; y
III. La considerada como confidencial por disposición legal expresa.
</t>
        </r>
      </text>
    </comment>
  </commentList>
</comments>
</file>

<file path=xl/sharedStrings.xml><?xml version="1.0" encoding="utf-8"?>
<sst xmlns="http://schemas.openxmlformats.org/spreadsheetml/2006/main" count="2010" uniqueCount="140">
  <si>
    <t xml:space="preserve">Personas atendidas en el CRI  con discapacidad incluidas socialmente </t>
  </si>
  <si>
    <t>Niñas y  niños con Síndrome Down atendidos de primera vez en el año y subsecuente en  la Clínica Down</t>
  </si>
  <si>
    <t>213 A</t>
  </si>
  <si>
    <t>Niñas y  niños con Síndrome Down atendidos de primera vez en el año  en la Clínica Down</t>
  </si>
  <si>
    <t>213 B</t>
  </si>
  <si>
    <t>Niñas y  niños con Síndrome Down atendidos subsecuentemente en la Clínica Down</t>
  </si>
  <si>
    <t>Niñas y  niños con Síndrome Down atendidos en  la Clínica de Atención Especial  incluidos  (al ámbito educativo)</t>
  </si>
  <si>
    <t>Servicios Otorgados en la Clínica de Conducta</t>
  </si>
  <si>
    <t>Servicios Otorgados en la Clínica Down</t>
  </si>
  <si>
    <t>215 A</t>
  </si>
  <si>
    <t>215 B</t>
  </si>
  <si>
    <t xml:space="preserve">Personas con discapacidad y/o en riesgo de padecerla  atendidas primera vez en el año en el CRI </t>
  </si>
  <si>
    <t>Apoyos funcionales otorgados a personas con discapacidad  elaborados en el CRI</t>
  </si>
  <si>
    <t xml:space="preserve"> Servicios otorgados a personas con discapacidad y/o en riesgo de padecerla, en el Centro de Rehabilitación Integral </t>
  </si>
  <si>
    <t>Personas con discapacidad Intelectual  leve a moderada atendidas en el  Centro de Desarrollo de Habilidades para la Vida</t>
  </si>
  <si>
    <t>Servicios otorgados en el Centro de Desarrollo de Habilidades para la Vida</t>
  </si>
  <si>
    <t>Personas incluidas a las que se realizó seguimiento en el ámbito educativo en el centro Cien Corazones</t>
  </si>
  <si>
    <t>Niñas y niños con discapacidad intelectual leve a moderada en estado de abandono atendidos en el centro Cien corazones</t>
  </si>
  <si>
    <t>Servicios otorgados en el centro Cien Corazones para niñas y niños con discapacidad intelectual de leve a moderada en estado de abandono</t>
  </si>
  <si>
    <t>Servicios Otorgados en la Clínica de Atención Especial</t>
  </si>
  <si>
    <t>No. Ind.</t>
  </si>
  <si>
    <t>Nombre del indicador</t>
  </si>
  <si>
    <t>Meta</t>
  </si>
  <si>
    <t>Acumulado</t>
  </si>
  <si>
    <t>H</t>
  </si>
  <si>
    <t>M</t>
  </si>
  <si>
    <t>Total</t>
  </si>
  <si>
    <t>Enero</t>
  </si>
  <si>
    <t>Febrero</t>
  </si>
  <si>
    <t>Marzo</t>
  </si>
  <si>
    <t>Abril</t>
  </si>
  <si>
    <t>Mayo</t>
  </si>
  <si>
    <t>Junio</t>
  </si>
  <si>
    <t>Julio</t>
  </si>
  <si>
    <t>Agosto</t>
  </si>
  <si>
    <t>Septiembre</t>
  </si>
  <si>
    <t>Octubre</t>
  </si>
  <si>
    <t>Noviembre</t>
  </si>
  <si>
    <t>Diciembre</t>
  </si>
  <si>
    <r>
      <t xml:space="preserve">Personas con discapacidad incluidas al </t>
    </r>
    <r>
      <rPr>
        <b/>
        <sz val="10"/>
        <rFont val="Calibri"/>
        <family val="2"/>
        <scheme val="minor"/>
      </rPr>
      <t>ámbito educativo</t>
    </r>
    <r>
      <rPr>
        <sz val="10"/>
        <rFont val="Calibri"/>
        <family val="2"/>
        <scheme val="minor"/>
      </rPr>
      <t xml:space="preserve"> en el CRI</t>
    </r>
  </si>
  <si>
    <r>
      <t xml:space="preserve">Personas con discapacidad incluidas al </t>
    </r>
    <r>
      <rPr>
        <b/>
        <sz val="10"/>
        <rFont val="Calibri"/>
        <family val="2"/>
        <scheme val="minor"/>
      </rPr>
      <t>trabajo</t>
    </r>
    <r>
      <rPr>
        <sz val="10"/>
        <rFont val="Calibri"/>
        <family val="2"/>
        <scheme val="minor"/>
      </rPr>
      <t xml:space="preserve"> en el CRI</t>
    </r>
  </si>
  <si>
    <r>
      <t xml:space="preserve">Personas con discapacidad incluidas al </t>
    </r>
    <r>
      <rPr>
        <b/>
        <sz val="10"/>
        <rFont val="Calibri"/>
        <family val="2"/>
        <scheme val="minor"/>
      </rPr>
      <t>deporte</t>
    </r>
    <r>
      <rPr>
        <sz val="10"/>
        <rFont val="Calibri"/>
        <family val="2"/>
        <scheme val="minor"/>
      </rPr>
      <t xml:space="preserve"> en el CRI</t>
    </r>
  </si>
  <si>
    <t>Personas con discapacidad y/o en riesgo de padecerla atendidas de primera vez y subsecuente en U de R</t>
  </si>
  <si>
    <t>204A</t>
  </si>
  <si>
    <t>204B</t>
  </si>
  <si>
    <t>Número de Personas con discapacidad beneficiadas con el préstamo de mobiliario anfibio.</t>
  </si>
  <si>
    <t xml:space="preserve"> Nuevas unidades de rehabilitación beneficiadas con equipamiento en el Estado</t>
  </si>
  <si>
    <t>Número de Municipios del estado de Jalisco que cuentan con U de R* .</t>
  </si>
  <si>
    <t xml:space="preserve">Número de servicios otorgados a las Personas con discapacidad o en riesgo de padecerla en las U de R </t>
  </si>
  <si>
    <t>Número  de servicios de traslado del transporte adaptado para personas con discapacidad</t>
  </si>
  <si>
    <t>Número de Personas con discapacidad que se trasladan en la línea 2 del tren ligero (SITEUR)</t>
  </si>
  <si>
    <t>Número de Personas con discapacidad y/o en riesgo de padecerla a través de servicios de atención en Asociaciones Civiles apoyadas por DIF Jalisco</t>
  </si>
  <si>
    <t>Personas incluidas a las que se realizó seguimiento en el ámbito educativo en la Clínica de la Conducta.</t>
  </si>
  <si>
    <t>Niñas y niños con trastornos del comportamiento atendidos de primera vez en el año y subsecuente en la Clínica de Conducta</t>
  </si>
  <si>
    <t>212 A</t>
  </si>
  <si>
    <t xml:space="preserve">Niñas y Niños con trastornos de comportamiento atendidas de primera vez en el año  en la Clínica de Conducta </t>
  </si>
  <si>
    <t>212 B</t>
  </si>
  <si>
    <t xml:space="preserve">Niñas y Niños con trastornos de comportamiento  atendidas subsecuentemente en la Clínica de Conducta </t>
  </si>
  <si>
    <t>Total de apoyos</t>
  </si>
  <si>
    <t>Medio de verificación</t>
  </si>
  <si>
    <t>Elaboró:</t>
  </si>
  <si>
    <t>Revisó:</t>
  </si>
  <si>
    <r>
      <t xml:space="preserve">Personas con discapacidad y en riesgo de padecerla  atendidas de </t>
    </r>
    <r>
      <rPr>
        <b/>
        <sz val="10"/>
        <rFont val="Calibri"/>
        <family val="2"/>
        <scheme val="minor"/>
      </rPr>
      <t>primera vez</t>
    </r>
    <r>
      <rPr>
        <sz val="10"/>
        <rFont val="Calibri"/>
        <family val="2"/>
        <scheme val="minor"/>
      </rPr>
      <t xml:space="preserve"> en U de R</t>
    </r>
  </si>
  <si>
    <r>
      <t>Personas con discapacidad y en riesgo de padecerla  atendidas</t>
    </r>
    <r>
      <rPr>
        <b/>
        <sz val="10"/>
        <rFont val="Calibri"/>
        <family val="2"/>
        <scheme val="minor"/>
      </rPr>
      <t xml:space="preserve"> subsecuentemente</t>
    </r>
    <r>
      <rPr>
        <sz val="10"/>
        <rFont val="Calibri"/>
        <family val="2"/>
        <scheme val="minor"/>
      </rPr>
      <t xml:space="preserve"> en U de R</t>
    </r>
  </si>
  <si>
    <t>Indicadores de Atención Integral a las personas con Discapacidad (Personas)</t>
  </si>
  <si>
    <t>Indicadores de Atención Integral a las personas con Discapacidad (apoyos y servicios)</t>
  </si>
  <si>
    <t>Padrón único de beneficiarios de primera vez en el año en Clínica de Conducta</t>
  </si>
  <si>
    <t>Padrón único de beneficiarios  subsecuentes en Clínica de Conducta</t>
  </si>
  <si>
    <t>Padrón único de beneficiarios</t>
  </si>
  <si>
    <t xml:space="preserve">Padrón único de beneficiarios </t>
  </si>
  <si>
    <t xml:space="preserve">Padrón único de beneficiarios de primera vez en el año en el año de la Down </t>
  </si>
  <si>
    <t xml:space="preserve">Padrón único de beneficiarios subsecuentes de la Clínica Down </t>
  </si>
  <si>
    <t>Informe mensual del CAE</t>
  </si>
  <si>
    <t>Boletas Escolares en expediente</t>
  </si>
  <si>
    <t xml:space="preserve">Padrón Único de Beneficiarios </t>
  </si>
  <si>
    <t>Informes municipales de las U de R</t>
  </si>
  <si>
    <t>Informes mensuales Municipales</t>
  </si>
  <si>
    <t xml:space="preserve">Informes mensuales del SITEUR </t>
  </si>
  <si>
    <t>Listado de beneficiarios con seguimiento en el ámbito educativo</t>
  </si>
  <si>
    <t>Padrón único de beneficiarios de la Dirección de Inclusión de las Personas con Discapacidad</t>
  </si>
  <si>
    <t>Personas con expediente activo atendidas en el CRI (Subsecuentes)</t>
  </si>
  <si>
    <t>216B</t>
  </si>
  <si>
    <t>Listado con nombre y no. de expediente</t>
  </si>
  <si>
    <t>Informe mensual del CRI</t>
  </si>
  <si>
    <t xml:space="preserve">Informes Mensuales Asociaciones Civiles </t>
  </si>
  <si>
    <t>Informe mensual de la UdeR</t>
  </si>
  <si>
    <t>Padrón Único de Beneficiarios  e informes municipales de las U de R</t>
  </si>
  <si>
    <t>Informe mensual del CRI
+ Padrón del Py 36 de beneficiarios con Prótesis</t>
  </si>
  <si>
    <t>Informes de reporte diario de control Interno del CRI</t>
  </si>
  <si>
    <t>Informes de reporte diario de control Interno</t>
  </si>
  <si>
    <t>Convenio de donación condicionada</t>
  </si>
  <si>
    <t>Nombre</t>
  </si>
  <si>
    <t>Cargo</t>
  </si>
  <si>
    <t>Autorizó:</t>
  </si>
  <si>
    <t>No. De Indicador:</t>
  </si>
  <si>
    <t>Responsable del Proyecto:</t>
  </si>
  <si>
    <t>Nombre del Responsable de Programa:</t>
  </si>
  <si>
    <t>HOMBRE</t>
  </si>
  <si>
    <t>MUJER</t>
  </si>
  <si>
    <t>PRIMERA VEZ</t>
  </si>
  <si>
    <t>SUBSECUENTE</t>
  </si>
  <si>
    <t>Viridiana Montzerrat Velàzquez Arroyo</t>
  </si>
  <si>
    <t>KARINA DE FATIMA NAVARRO CORONA</t>
  </si>
  <si>
    <t>MONICA DEL CARMEN MACIAS SANCHEZ</t>
  </si>
  <si>
    <t>KARLA ELENA MEDINA RUELAS</t>
  </si>
  <si>
    <t>JUANA PEÑA TORRES</t>
  </si>
  <si>
    <t>KARLA GABRIELA LEON AVALOS</t>
  </si>
  <si>
    <t>PAOLA MAYTE RAMIREZ ZARAZUA</t>
  </si>
  <si>
    <t>ELVIA PATRICIA HERNANDEZ GONZALEZ</t>
  </si>
  <si>
    <t>OSCAR GUILLERMO SANCHEZ POSADAS</t>
  </si>
  <si>
    <t>JAVIER GAMALIEL HERNANDEZ SANCHEZ</t>
  </si>
  <si>
    <t>SIN DATO</t>
  </si>
  <si>
    <t>KARINA NAVARRO CORONA</t>
  </si>
  <si>
    <t>TOTAL MENSUAL</t>
  </si>
  <si>
    <t>TOTAL</t>
  </si>
  <si>
    <t>LEY DE TRANSPARENCIA Y ACCESO A LA INFORMACIÓN PÚBLICA
DEL ESTADO DE JALISCO Y SUS MUNICIPIOS, ART. 20 Y 21.</t>
  </si>
  <si>
    <t xml:space="preserve"> HOMBRES</t>
  </si>
  <si>
    <t>MUJERES</t>
  </si>
  <si>
    <t>LIC. MARTHA ALICIA IBAÑEZ HERNÁNDEZ  
   JEFA DE LA CLÍNICA DE ATENCIÓN ESPECIAL</t>
  </si>
  <si>
    <t>DRA. SANDRA ERMILA DAU IÑIGUEZ
 DIRECTORA PARA LA INCLUSIÓN DE LAS PERSONAS CON DISCAPACIDAD</t>
  </si>
  <si>
    <t>NIÑOS CON SÍNDROME DOWN ATENDIDOS EN LA CLÍNICA DOWN (NIÑOS Y NIÑAS)</t>
  </si>
  <si>
    <t>GASTO ADMINISTRATIVO DE LA CLÍNICA DE ATENCIÓN ESPECIAL</t>
  </si>
  <si>
    <t>TERAPISTA</t>
  </si>
  <si>
    <t>NO.</t>
  </si>
  <si>
    <t>SEXO</t>
  </si>
  <si>
    <t>TIPO DE ATENCÍON</t>
  </si>
  <si>
    <t xml:space="preserve">Padrón de Niñas y Niños con Síndrome Down Atendidos en la Clínica Down </t>
  </si>
  <si>
    <t>No. Del Proyecto:
/002</t>
  </si>
  <si>
    <t>MA. GUADALUPE CANO GÓMEZ</t>
  </si>
  <si>
    <t>Coordinación General CRI
Jefa de Clínica de Atención Especial
Jefe de Centro Cien Corazones
Jefa del Centro Talleres Protegidos
Jefa Operativa de la Dirección para la Inclusión de las Personas con Discapacidad</t>
  </si>
  <si>
    <t>Directora Para la Inclusión de las Personas con Discapacidad</t>
  </si>
  <si>
    <t>Subdirección General de Operación</t>
  </si>
  <si>
    <t>Observaciones</t>
  </si>
  <si>
    <t>En los recuadros de Elaboró, Revisó y Autorizó estan protegidos y solo se pudo agregar la información en servicios y apoyos, ya que las otras pestañas solo corresponden a la Dra. Carolina Preciado Serrano por ser la Coordinadora General del Centro de Rehabilitación (CRI)</t>
  </si>
  <si>
    <t xml:space="preserve">Dra. Carolina Preciado Serrano
Lic. Martha Alicia Ibañez Hernández
Dr. José Antonio Rodríguez Lares
Lic. Evelia Montes de Oca
Mtra. Verónica del Rocío Díaz </t>
  </si>
  <si>
    <t>Dra. Sandra Ermila Dau Iñiguez</t>
  </si>
  <si>
    <t>Lic. Blanca María Ninfa Álvarez Ruíz</t>
  </si>
  <si>
    <t>No incluyen comentarios</t>
  </si>
  <si>
    <t>No se cuenta con medio de verificación</t>
  </si>
  <si>
    <t>POR ASIGNAR TERAPISTA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</si>
</sst>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sz val="11"/>
      <name val="Calibri"/>
      <family val="2"/>
      <scheme val="minor"/>
    </font>
    <font>
      <sz val="16"/>
      <name val="Calibri"/>
      <family val="2"/>
      <scheme val="minor"/>
    </font>
    <font>
      <b/>
      <sz val="11"/>
      <name val="Calibri"/>
      <family val="2"/>
      <scheme val="minor"/>
    </font>
    <font>
      <b/>
      <sz val="10"/>
      <name val="Calibri"/>
      <family val="2"/>
      <scheme val="minor"/>
    </font>
    <font>
      <sz val="10"/>
      <name val="Calibri"/>
      <family val="2"/>
      <scheme val="minor"/>
    </font>
    <font>
      <b/>
      <sz val="16"/>
      <color theme="0"/>
      <name val="Calibri"/>
      <family val="2"/>
      <scheme val="minor"/>
    </font>
    <font>
      <sz val="10"/>
      <name val="Arial"/>
      <family val="2"/>
    </font>
    <font>
      <i/>
      <sz val="9"/>
      <color theme="1"/>
      <name val="Calibri"/>
      <family val="2"/>
      <scheme val="minor"/>
    </font>
    <font>
      <sz val="9"/>
      <color theme="1"/>
      <name val="Calibri"/>
      <family val="2"/>
      <scheme val="minor"/>
    </font>
    <font>
      <sz val="11"/>
      <color rgb="FF000000"/>
      <name val="Calibri"/>
      <family val="2"/>
      <scheme val="minor"/>
    </font>
    <font>
      <b/>
      <sz val="11"/>
      <color rgb="FFFF0000"/>
      <name val="Calibri"/>
      <family val="2"/>
      <scheme val="minor"/>
    </font>
    <font>
      <sz val="9"/>
      <name val="Calibri"/>
      <family val="2"/>
      <scheme val="minor"/>
    </font>
    <font>
      <sz val="8"/>
      <color rgb="FF000000"/>
      <name val="Calibri"/>
      <family val="2"/>
      <scheme val="minor"/>
    </font>
    <font>
      <b/>
      <sz val="10"/>
      <color indexed="81"/>
      <name val="Tahoma"/>
      <family val="2"/>
    </font>
    <font>
      <b/>
      <sz val="9"/>
      <color indexed="81"/>
      <name val="Tahoma"/>
      <family val="2"/>
    </font>
    <font>
      <sz val="9"/>
      <color indexed="81"/>
      <name val="Tahoma"/>
      <family val="2"/>
    </font>
  </fonts>
  <fills count="24">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rgb="FFC00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5" tint="-0.49998474074526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65"/>
        <bgColor theme="0"/>
      </patternFill>
    </fill>
    <fill>
      <patternFill patternType="solid">
        <fgColor theme="5" tint="-0.499984740745262"/>
        <bgColor theme="0"/>
      </patternFill>
    </fill>
    <fill>
      <patternFill patternType="solid">
        <fgColor theme="0" tint="-4.9989318521683403E-2"/>
        <bgColor theme="0"/>
      </patternFill>
    </fill>
    <fill>
      <patternFill patternType="solid">
        <fgColor theme="0" tint="-0.249977111117893"/>
        <bgColor theme="0"/>
      </patternFill>
    </fill>
    <fill>
      <patternFill patternType="solid">
        <fgColor theme="5" tint="0.59999389629810485"/>
        <bgColor theme="0"/>
      </patternFill>
    </fill>
    <fill>
      <patternFill patternType="solid">
        <fgColor theme="5" tint="0.79998168889431442"/>
        <bgColor theme="0"/>
      </patternFill>
    </fill>
    <fill>
      <patternFill patternType="solid">
        <fgColor theme="2"/>
        <bgColor theme="0"/>
      </patternFill>
    </fill>
    <fill>
      <patternFill patternType="solid">
        <fgColor rgb="FFFFFF00"/>
        <bgColor theme="0"/>
      </patternFill>
    </fill>
    <fill>
      <patternFill patternType="solid">
        <fgColor rgb="FFFFC000"/>
        <bgColor theme="0"/>
      </patternFill>
    </fill>
    <fill>
      <patternFill patternType="solid">
        <fgColor rgb="FF92D050"/>
        <bgColor theme="0"/>
      </patternFill>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8" fillId="0" borderId="0"/>
  </cellStyleXfs>
  <cellXfs count="133">
    <xf numFmtId="0" fontId="0" fillId="0" borderId="0" xfId="0"/>
    <xf numFmtId="0" fontId="0" fillId="5" borderId="1" xfId="0" applyFill="1" applyBorder="1" applyAlignment="1">
      <alignment horizontal="center" vertical="center"/>
    </xf>
    <xf numFmtId="0" fontId="0" fillId="5" borderId="2" xfId="0" applyFill="1" applyBorder="1" applyAlignment="1">
      <alignment horizontal="center" vertical="center"/>
    </xf>
    <xf numFmtId="0" fontId="3" fillId="3" borderId="1" xfId="0" applyFont="1" applyFill="1" applyBorder="1" applyAlignment="1">
      <alignment horizontal="center" vertical="center" wrapText="1"/>
    </xf>
    <xf numFmtId="0" fontId="2" fillId="3" borderId="1" xfId="0" applyFont="1" applyFill="1" applyBorder="1" applyAlignment="1">
      <alignment vertical="center" wrapText="1"/>
    </xf>
    <xf numFmtId="3" fontId="4" fillId="4" borderId="1" xfId="0" applyNumberFormat="1" applyFont="1" applyFill="1" applyBorder="1" applyAlignment="1">
      <alignment horizontal="center" vertical="center"/>
    </xf>
    <xf numFmtId="3" fontId="5" fillId="4"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left" vertical="center" wrapText="1"/>
    </xf>
    <xf numFmtId="3" fontId="5" fillId="4" borderId="4"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0" borderId="1" xfId="0" applyFont="1" applyFill="1" applyBorder="1" applyAlignment="1">
      <alignment vertical="center" wrapText="1"/>
    </xf>
    <xf numFmtId="0" fontId="0" fillId="0" borderId="0" xfId="0" applyAlignment="1">
      <alignment horizontal="center"/>
    </xf>
    <xf numFmtId="0" fontId="0" fillId="0" borderId="0" xfId="0" applyProtection="1"/>
    <xf numFmtId="0" fontId="0" fillId="0" borderId="0" xfId="0" applyProtection="1">
      <protection locked="0"/>
    </xf>
    <xf numFmtId="0" fontId="0" fillId="10" borderId="1" xfId="0" applyFill="1" applyBorder="1" applyAlignment="1">
      <alignment horizontal="center" vertical="center"/>
    </xf>
    <xf numFmtId="0" fontId="6" fillId="10" borderId="1" xfId="0" applyFont="1" applyFill="1" applyBorder="1" applyAlignment="1">
      <alignment horizontal="left" vertical="center" wrapText="1"/>
    </xf>
    <xf numFmtId="0" fontId="6" fillId="10" borderId="1" xfId="0" applyFont="1" applyFill="1" applyBorder="1" applyAlignment="1">
      <alignment horizontal="right" vertical="center" wrapText="1"/>
    </xf>
    <xf numFmtId="0" fontId="7" fillId="0" borderId="9" xfId="0" applyFont="1" applyFill="1" applyBorder="1" applyAlignment="1">
      <alignment vertical="center" wrapText="1"/>
    </xf>
    <xf numFmtId="0" fontId="7" fillId="0" borderId="0" xfId="0" applyFont="1" applyFill="1" applyBorder="1" applyAlignment="1">
      <alignment vertical="center" wrapText="1"/>
    </xf>
    <xf numFmtId="0" fontId="0" fillId="0" borderId="1" xfId="0" applyBorder="1" applyAlignment="1" applyProtection="1">
      <alignment horizontal="center" vertical="center"/>
      <protection locked="0"/>
    </xf>
    <xf numFmtId="3" fontId="6" fillId="4" borderId="1" xfId="0" applyNumberFormat="1"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0" fillId="7" borderId="2" xfId="0" applyFill="1" applyBorder="1" applyAlignment="1" applyProtection="1">
      <alignment horizontal="center" vertical="center"/>
    </xf>
    <xf numFmtId="0" fontId="2" fillId="6" borderId="1" xfId="0" applyFont="1" applyFill="1" applyBorder="1" applyAlignment="1">
      <alignment horizontal="right" vertical="center" wrapText="1"/>
    </xf>
    <xf numFmtId="0" fontId="1" fillId="8" borderId="1" xfId="0" applyFont="1" applyFill="1" applyBorder="1" applyAlignment="1">
      <alignment vertical="center"/>
    </xf>
    <xf numFmtId="0" fontId="0" fillId="13" borderId="0" xfId="0" applyFill="1"/>
    <xf numFmtId="0" fontId="7" fillId="13" borderId="9" xfId="0" applyFont="1" applyFill="1" applyBorder="1" applyAlignment="1">
      <alignment vertical="center" wrapText="1"/>
    </xf>
    <xf numFmtId="0" fontId="1" fillId="15" borderId="1" xfId="0" applyFont="1" applyFill="1" applyBorder="1" applyAlignment="1">
      <alignment vertical="center"/>
    </xf>
    <xf numFmtId="0" fontId="0" fillId="13" borderId="0" xfId="0" applyFill="1" applyProtection="1"/>
    <xf numFmtId="0" fontId="0" fillId="13" borderId="0" xfId="0" applyFill="1" applyAlignment="1">
      <alignment horizontal="center"/>
    </xf>
    <xf numFmtId="0" fontId="7" fillId="13" borderId="0" xfId="0" applyFont="1" applyFill="1" applyBorder="1" applyAlignment="1">
      <alignment vertical="center" wrapText="1"/>
    </xf>
    <xf numFmtId="0" fontId="1" fillId="13" borderId="0" xfId="0" applyFont="1" applyFill="1"/>
    <xf numFmtId="0" fontId="3" fillId="17" borderId="1" xfId="0" applyFont="1" applyFill="1" applyBorder="1" applyAlignment="1">
      <alignment horizontal="center" vertical="center" wrapText="1"/>
    </xf>
    <xf numFmtId="0" fontId="2" fillId="17" borderId="1" xfId="0" applyFont="1" applyFill="1" applyBorder="1" applyAlignment="1">
      <alignment vertical="center" wrapText="1"/>
    </xf>
    <xf numFmtId="3" fontId="4" fillId="18" borderId="1" xfId="0" applyNumberFormat="1" applyFont="1" applyFill="1" applyBorder="1" applyAlignment="1">
      <alignment horizontal="center" vertical="center"/>
    </xf>
    <xf numFmtId="3" fontId="6" fillId="18" borderId="3" xfId="0" applyNumberFormat="1" applyFont="1" applyFill="1" applyBorder="1" applyAlignment="1">
      <alignment horizontal="center" vertical="center" wrapText="1"/>
    </xf>
    <xf numFmtId="0" fontId="0" fillId="19" borderId="3" xfId="0" applyFill="1" applyBorder="1" applyAlignment="1">
      <alignment horizontal="center" vertical="center"/>
    </xf>
    <xf numFmtId="0" fontId="0" fillId="13" borderId="3" xfId="0" applyFill="1" applyBorder="1" applyAlignment="1">
      <alignment horizontal="center" vertical="center"/>
    </xf>
    <xf numFmtId="0" fontId="0" fillId="13" borderId="1" xfId="0" applyFill="1" applyBorder="1" applyAlignment="1">
      <alignment horizontal="center" vertical="center"/>
    </xf>
    <xf numFmtId="0" fontId="0" fillId="19" borderId="1" xfId="0" applyFill="1" applyBorder="1" applyAlignment="1">
      <alignment horizontal="center" vertical="center"/>
    </xf>
    <xf numFmtId="0" fontId="2" fillId="13" borderId="1" xfId="0" applyFont="1" applyFill="1" applyBorder="1" applyAlignment="1">
      <alignment horizontal="right" vertical="center" wrapText="1"/>
    </xf>
    <xf numFmtId="0" fontId="2" fillId="13" borderId="1" xfId="0" applyFont="1" applyFill="1" applyBorder="1" applyAlignment="1">
      <alignment horizontal="left" vertical="center" wrapText="1"/>
    </xf>
    <xf numFmtId="3" fontId="5" fillId="18" borderId="1" xfId="0" applyNumberFormat="1" applyFont="1" applyFill="1" applyBorder="1" applyAlignment="1">
      <alignment horizontal="center" vertical="center"/>
    </xf>
    <xf numFmtId="0" fontId="0" fillId="13" borderId="3" xfId="0" applyFill="1" applyBorder="1" applyAlignment="1" applyProtection="1">
      <alignment horizontal="center" vertical="center"/>
      <protection locked="0"/>
    </xf>
    <xf numFmtId="0" fontId="0" fillId="0" borderId="0" xfId="0" applyAlignment="1">
      <alignment horizontal="center" vertical="center"/>
    </xf>
    <xf numFmtId="0" fontId="10" fillId="0" borderId="0" xfId="0" applyFont="1" applyBorder="1" applyAlignment="1">
      <alignment vertical="justify"/>
    </xf>
    <xf numFmtId="0" fontId="10" fillId="0" borderId="0" xfId="0" applyFont="1" applyBorder="1"/>
    <xf numFmtId="0" fontId="10" fillId="0" borderId="0" xfId="0" applyFont="1" applyAlignment="1">
      <alignment horizontal="center" vertical="center" wrapText="1"/>
    </xf>
    <xf numFmtId="0" fontId="0" fillId="0" borderId="1" xfId="0" applyBorder="1" applyAlignment="1">
      <alignment horizontal="center"/>
    </xf>
    <xf numFmtId="0" fontId="10" fillId="0" borderId="0" xfId="0" applyFont="1" applyFill="1" applyAlignment="1">
      <alignment horizontal="center" vertical="center" wrapText="1"/>
    </xf>
    <xf numFmtId="0" fontId="10" fillId="0" borderId="9"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2" fillId="0" borderId="0" xfId="0" applyFont="1"/>
    <xf numFmtId="0" fontId="12" fillId="0" borderId="0" xfId="0" applyFont="1" applyFill="1" applyBorder="1"/>
    <xf numFmtId="0" fontId="10" fillId="0" borderId="1"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4" borderId="1" xfId="0" applyFill="1" applyBorder="1" applyAlignment="1">
      <alignment horizontal="center" vertical="center"/>
    </xf>
    <xf numFmtId="17" fontId="1" fillId="12" borderId="1" xfId="0" applyNumberFormat="1" applyFont="1" applyFill="1" applyBorder="1" applyAlignment="1">
      <alignment horizontal="center" vertical="center"/>
    </xf>
    <xf numFmtId="0" fontId="1" fillId="12" borderId="1" xfId="0" applyFont="1" applyFill="1" applyBorder="1" applyAlignment="1">
      <alignment horizontal="center" vertical="center"/>
    </xf>
    <xf numFmtId="0" fontId="1" fillId="0" borderId="9" xfId="0" applyFont="1" applyBorder="1"/>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Fill="1" applyBorder="1" applyAlignment="1">
      <alignment horizontal="center" vertical="center"/>
    </xf>
    <xf numFmtId="0" fontId="0" fillId="0" borderId="0" xfId="0" applyBorder="1" applyAlignment="1">
      <alignment horizontal="center"/>
    </xf>
    <xf numFmtId="0" fontId="14" fillId="0" borderId="1" xfId="0" applyFont="1" applyBorder="1" applyAlignment="1">
      <alignment horizontal="center" vertical="center" wrapText="1"/>
    </xf>
    <xf numFmtId="0" fontId="0" fillId="0" borderId="1" xfId="0" applyFill="1" applyBorder="1" applyAlignment="1">
      <alignment horizontal="center"/>
    </xf>
    <xf numFmtId="0" fontId="0" fillId="0" borderId="1" xfId="0" applyBorder="1" applyAlignment="1" applyProtection="1">
      <alignment horizontal="left" vertical="top" wrapText="1"/>
      <protection locked="0"/>
    </xf>
    <xf numFmtId="17" fontId="1" fillId="12" borderId="1"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Border="1" applyAlignment="1">
      <alignment horizontal="center"/>
    </xf>
    <xf numFmtId="3" fontId="6" fillId="4" borderId="2" xfId="0" applyNumberFormat="1" applyFont="1" applyFill="1" applyBorder="1" applyAlignment="1">
      <alignment horizontal="center" vertical="center" wrapText="1"/>
    </xf>
    <xf numFmtId="0" fontId="1" fillId="11" borderId="1" xfId="0" applyFont="1" applyFill="1" applyBorder="1" applyAlignment="1">
      <alignment horizontal="center"/>
    </xf>
    <xf numFmtId="0" fontId="1" fillId="16" borderId="8" xfId="0" applyFont="1" applyFill="1" applyBorder="1" applyAlignment="1">
      <alignment horizontal="center" vertical="center"/>
    </xf>
    <xf numFmtId="0" fontId="1" fillId="16" borderId="2" xfId="0" applyFont="1" applyFill="1" applyBorder="1" applyAlignment="1">
      <alignment horizontal="center" vertical="center"/>
    </xf>
    <xf numFmtId="17" fontId="1" fillId="12" borderId="1" xfId="0" applyNumberFormat="1" applyFont="1" applyFill="1" applyBorder="1" applyAlignment="1">
      <alignment horizontal="center" vertical="center"/>
    </xf>
    <xf numFmtId="0" fontId="0" fillId="20" borderId="0" xfId="0" applyFill="1"/>
    <xf numFmtId="0" fontId="0" fillId="13" borderId="1" xfId="0" applyFill="1" applyBorder="1" applyAlignment="1" applyProtection="1">
      <alignment horizontal="left" vertical="center" wrapText="1"/>
      <protection locked="0"/>
    </xf>
    <xf numFmtId="0" fontId="0" fillId="13" borderId="0" xfId="0" applyFill="1" applyProtection="1">
      <protection locked="0"/>
    </xf>
    <xf numFmtId="0" fontId="0" fillId="21" borderId="0" xfId="0" applyFill="1"/>
    <xf numFmtId="0" fontId="0" fillId="22" borderId="0" xfId="0" applyFill="1"/>
    <xf numFmtId="0" fontId="0" fillId="23" borderId="3" xfId="0" applyFill="1" applyBorder="1" applyAlignment="1">
      <alignment horizontal="center" vertical="center"/>
    </xf>
    <xf numFmtId="0" fontId="0" fillId="23" borderId="3" xfId="0" applyFill="1" applyBorder="1" applyAlignment="1" applyProtection="1">
      <alignment horizontal="center" vertical="center"/>
      <protection locked="0"/>
    </xf>
    <xf numFmtId="0" fontId="0" fillId="13" borderId="1" xfId="0" applyFill="1" applyBorder="1" applyAlignment="1" applyProtection="1">
      <alignment horizontal="left" vertical="top" wrapText="1"/>
      <protection locked="0"/>
    </xf>
    <xf numFmtId="0" fontId="0" fillId="13" borderId="1" xfId="0" applyFill="1" applyBorder="1" applyAlignment="1" applyProtection="1">
      <alignment horizontal="center" vertical="center"/>
      <protection locked="0"/>
    </xf>
    <xf numFmtId="17" fontId="1" fillId="12" borderId="1" xfId="0" applyNumberFormat="1" applyFont="1" applyFill="1" applyBorder="1" applyAlignment="1">
      <alignment horizontal="center" vertical="center"/>
    </xf>
    <xf numFmtId="3" fontId="6" fillId="4" borderId="8" xfId="0" applyNumberFormat="1" applyFont="1" applyFill="1" applyBorder="1" applyAlignment="1">
      <alignment horizontal="center" vertical="center" wrapText="1"/>
    </xf>
    <xf numFmtId="3" fontId="6" fillId="4" borderId="11" xfId="0" applyNumberFormat="1" applyFont="1" applyFill="1" applyBorder="1" applyAlignment="1">
      <alignment horizontal="center" vertical="center" wrapText="1"/>
    </xf>
    <xf numFmtId="3" fontId="6" fillId="4" borderId="2" xfId="0" applyNumberFormat="1" applyFont="1" applyFill="1" applyBorder="1" applyAlignment="1">
      <alignment horizontal="center" vertical="center" wrapText="1"/>
    </xf>
    <xf numFmtId="0" fontId="1" fillId="11" borderId="1" xfId="0" applyFont="1" applyFill="1" applyBorder="1" applyAlignment="1">
      <alignment horizontal="center"/>
    </xf>
    <xf numFmtId="0" fontId="1" fillId="11" borderId="8" xfId="0" applyFont="1" applyFill="1" applyBorder="1" applyAlignment="1" applyProtection="1">
      <alignment horizontal="center" vertical="center"/>
      <protection locked="0"/>
    </xf>
    <xf numFmtId="0" fontId="1" fillId="11" borderId="2" xfId="0" applyFont="1" applyFill="1" applyBorder="1" applyAlignment="1" applyProtection="1">
      <alignment horizontal="center" vertical="center"/>
      <protection locked="0"/>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xf>
    <xf numFmtId="0" fontId="1" fillId="11" borderId="8"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1" borderId="8" xfId="0" applyFont="1" applyFill="1" applyBorder="1" applyAlignment="1">
      <alignment horizontal="center" vertical="center"/>
    </xf>
    <xf numFmtId="0" fontId="1" fillId="11" borderId="2" xfId="0" applyFont="1" applyFill="1" applyBorder="1" applyAlignment="1">
      <alignment horizontal="center" vertical="center"/>
    </xf>
    <xf numFmtId="0" fontId="9" fillId="0" borderId="7" xfId="0" applyFont="1" applyBorder="1" applyAlignment="1">
      <alignment horizontal="center"/>
    </xf>
    <xf numFmtId="0" fontId="7" fillId="9"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13" borderId="1" xfId="0" applyFont="1" applyFill="1" applyBorder="1" applyAlignment="1" applyProtection="1">
      <alignment horizontal="center" vertical="top" wrapText="1"/>
      <protection locked="0"/>
    </xf>
    <xf numFmtId="0" fontId="0" fillId="22" borderId="10" xfId="0" applyFill="1" applyBorder="1" applyAlignment="1">
      <alignment horizontal="center"/>
    </xf>
    <xf numFmtId="0" fontId="0" fillId="13" borderId="9" xfId="0" applyFill="1" applyBorder="1" applyAlignment="1">
      <alignment horizontal="left" vertical="top" wrapText="1"/>
    </xf>
    <xf numFmtId="0" fontId="1" fillId="16" borderId="8" xfId="0" applyFont="1" applyFill="1" applyBorder="1" applyAlignment="1">
      <alignment horizontal="center" vertical="center"/>
    </xf>
    <xf numFmtId="0" fontId="1" fillId="16" borderId="2" xfId="0" applyFont="1" applyFill="1" applyBorder="1" applyAlignment="1">
      <alignment horizontal="center" vertical="center"/>
    </xf>
    <xf numFmtId="0" fontId="1" fillId="16" borderId="8" xfId="0" applyFont="1" applyFill="1" applyBorder="1" applyAlignment="1">
      <alignment horizontal="left" vertical="center"/>
    </xf>
    <xf numFmtId="0" fontId="1" fillId="16" borderId="2" xfId="0" applyFont="1" applyFill="1" applyBorder="1" applyAlignment="1">
      <alignment horizontal="left" vertical="center"/>
    </xf>
    <xf numFmtId="0" fontId="1" fillId="16" borderId="5" xfId="0" applyFont="1" applyFill="1" applyBorder="1" applyAlignment="1">
      <alignment horizontal="center" vertical="center"/>
    </xf>
    <xf numFmtId="0" fontId="1" fillId="16" borderId="6" xfId="0" applyFont="1" applyFill="1" applyBorder="1" applyAlignment="1">
      <alignment horizontal="center" vertical="center"/>
    </xf>
    <xf numFmtId="3" fontId="6" fillId="18" borderId="8" xfId="0" applyNumberFormat="1" applyFont="1" applyFill="1" applyBorder="1" applyAlignment="1">
      <alignment horizontal="center" vertical="center" wrapText="1"/>
    </xf>
    <xf numFmtId="3" fontId="6" fillId="18" borderId="11" xfId="0" applyNumberFormat="1" applyFont="1" applyFill="1" applyBorder="1" applyAlignment="1">
      <alignment horizontal="center" vertical="center" wrapText="1"/>
    </xf>
    <xf numFmtId="3" fontId="6" fillId="18" borderId="2" xfId="0" applyNumberFormat="1" applyFont="1" applyFill="1" applyBorder="1" applyAlignment="1">
      <alignment horizontal="center" vertical="center" wrapText="1"/>
    </xf>
    <xf numFmtId="0" fontId="1" fillId="16" borderId="1" xfId="0" applyFont="1" applyFill="1" applyBorder="1" applyAlignment="1">
      <alignment horizontal="center" vertical="center"/>
    </xf>
    <xf numFmtId="0" fontId="1" fillId="11" borderId="8"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9" fillId="13" borderId="7" xfId="0" applyFont="1" applyFill="1" applyBorder="1" applyAlignment="1">
      <alignment horizontal="center"/>
    </xf>
    <xf numFmtId="0" fontId="7" fillId="14"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protection locked="0"/>
    </xf>
    <xf numFmtId="0" fontId="1" fillId="16" borderId="8" xfId="0" applyFont="1" applyFill="1" applyBorder="1" applyAlignment="1">
      <alignment horizontal="center" vertical="center" wrapText="1"/>
    </xf>
    <xf numFmtId="0" fontId="1" fillId="16" borderId="2" xfId="0" applyFont="1" applyFill="1" applyBorder="1" applyAlignment="1">
      <alignment horizontal="center" vertical="center" wrapText="1"/>
    </xf>
    <xf numFmtId="17" fontId="1" fillId="12" borderId="3" xfId="0" applyNumberFormat="1" applyFont="1" applyFill="1" applyBorder="1" applyAlignment="1">
      <alignment horizontal="center" vertical="center"/>
    </xf>
    <xf numFmtId="17" fontId="1" fillId="12" borderId="4" xfId="0" applyNumberFormat="1" applyFont="1" applyFill="1" applyBorder="1" applyAlignment="1">
      <alignment horizontal="center" vertical="center"/>
    </xf>
    <xf numFmtId="0" fontId="1" fillId="0" borderId="0" xfId="0" applyFont="1" applyAlignment="1">
      <alignment horizont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cellXfs>
  <cellStyles count="2">
    <cellStyle name="Normal" xfId="0" builtinId="0"/>
    <cellStyle name="Normal 10" xfId="1"/>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0</xdr:row>
      <xdr:rowOff>142875</xdr:rowOff>
    </xdr:from>
    <xdr:to>
      <xdr:col>1</xdr:col>
      <xdr:colOff>825954</xdr:colOff>
      <xdr:row>3</xdr:row>
      <xdr:rowOff>122833</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42875"/>
          <a:ext cx="711654" cy="551458"/>
        </a:xfrm>
        <a:prstGeom prst="rect">
          <a:avLst/>
        </a:prstGeom>
      </xdr:spPr>
    </xdr:pic>
    <xdr:clientData/>
  </xdr:twoCellAnchor>
  <xdr:twoCellAnchor editAs="oneCell">
    <xdr:from>
      <xdr:col>4</xdr:col>
      <xdr:colOff>323851</xdr:colOff>
      <xdr:row>0</xdr:row>
      <xdr:rowOff>142875</xdr:rowOff>
    </xdr:from>
    <xdr:to>
      <xdr:col>6</xdr:col>
      <xdr:colOff>647700</xdr:colOff>
      <xdr:row>3</xdr:row>
      <xdr:rowOff>90595</xdr:rowOff>
    </xdr:to>
    <xdr:pic>
      <xdr:nvPicPr>
        <xdr:cNvPr id="7" name="6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05301" y="142875"/>
          <a:ext cx="4295774" cy="519220"/>
        </a:xfrm>
        <a:prstGeom prst="rect">
          <a:avLst/>
        </a:prstGeom>
      </xdr:spPr>
    </xdr:pic>
    <xdr:clientData/>
  </xdr:twoCellAnchor>
  <xdr:twoCellAnchor editAs="oneCell">
    <xdr:from>
      <xdr:col>8</xdr:col>
      <xdr:colOff>228600</xdr:colOff>
      <xdr:row>0</xdr:row>
      <xdr:rowOff>38100</xdr:rowOff>
    </xdr:from>
    <xdr:to>
      <xdr:col>10</xdr:col>
      <xdr:colOff>180975</xdr:colOff>
      <xdr:row>3</xdr:row>
      <xdr:rowOff>92528</xdr:rowOff>
    </xdr:to>
    <xdr:pic>
      <xdr:nvPicPr>
        <xdr:cNvPr id="8" name="7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658475" y="38100"/>
          <a:ext cx="1714500" cy="6259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ERARDOIB/AppData/Local/Microsoft/Windows/Temporary%20Internet%20Files/Content.Outlook/7GAI5V4V/Indicadores%20Discapacidad%20Enero%20abril%202016%20con%20Obser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dos"/>
      <sheetName val="Servicios y apoyos"/>
      <sheetName val="Primera vez UdeR 204A"/>
      <sheetName val="Subsecuetes UdeR 204B"/>
      <sheetName val="Recepción de Correos"/>
      <sheetName val="Beneficiados."/>
      <sheetName val="Primera vez UdeR 204A "/>
      <sheetName val="Conclusión Rehab Conducta 2016"/>
      <sheetName val="Conclusión Rehab Down 2016"/>
      <sheetName val="Serv.otor. CAE  "/>
      <sheetName val="Inclusiones Down"/>
    </sheetNames>
    <sheetDataSet>
      <sheetData sheetId="0" refreshError="1"/>
      <sheetData sheetId="1" refreshError="1"/>
      <sheetData sheetId="2" refreshError="1">
        <row r="137">
          <cell r="G137">
            <v>856</v>
          </cell>
          <cell r="AC137">
            <v>0</v>
          </cell>
          <cell r="AE137">
            <v>0</v>
          </cell>
          <cell r="AF137">
            <v>0</v>
          </cell>
          <cell r="AH137">
            <v>0</v>
          </cell>
          <cell r="AI137">
            <v>0</v>
          </cell>
          <cell r="AK137">
            <v>0</v>
          </cell>
          <cell r="AL137">
            <v>0</v>
          </cell>
          <cell r="AN137">
            <v>0</v>
          </cell>
          <cell r="AO137">
            <v>0</v>
          </cell>
        </row>
      </sheetData>
      <sheetData sheetId="3" refreshError="1">
        <row r="136">
          <cell r="AK136">
            <v>0</v>
          </cell>
          <cell r="AL136">
            <v>0</v>
          </cell>
          <cell r="AN136">
            <v>0</v>
          </cell>
          <cell r="AO136">
            <v>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3"/>
  <sheetViews>
    <sheetView topLeftCell="C1" zoomScaleNormal="100" workbookViewId="0">
      <selection activeCell="AB14" sqref="AB14"/>
    </sheetView>
  </sheetViews>
  <sheetFormatPr baseColWidth="10" defaultRowHeight="15" x14ac:dyDescent="0.25"/>
  <cols>
    <col min="1" max="1" width="4.42578125" customWidth="1"/>
    <col min="2" max="2" width="8.7109375" customWidth="1"/>
    <col min="3" max="3" width="50" customWidth="1"/>
    <col min="4" max="4" width="10.28515625" customWidth="1"/>
    <col min="5" max="5" width="25.5703125" customWidth="1"/>
    <col min="6" max="7" width="6.28515625" customWidth="1"/>
    <col min="8" max="8" width="10.42578125" customWidth="1"/>
    <col min="9" max="34" width="6.5703125" customWidth="1"/>
    <col min="35" max="35" width="7.140625" bestFit="1" customWidth="1"/>
    <col min="36" max="44" width="6.5703125" customWidth="1"/>
    <col min="45" max="45" width="57.42578125" customWidth="1"/>
  </cols>
  <sheetData>
    <row r="1" spans="1:45" x14ac:dyDescent="0.25">
      <c r="E1" s="101" t="s">
        <v>91</v>
      </c>
      <c r="F1" s="101"/>
      <c r="G1" s="101" t="s">
        <v>92</v>
      </c>
      <c r="H1" s="101"/>
      <c r="I1" s="101"/>
    </row>
    <row r="2" spans="1:45" ht="21" x14ac:dyDescent="0.25">
      <c r="A2" s="18"/>
      <c r="B2" s="102" t="s">
        <v>64</v>
      </c>
      <c r="C2" s="102"/>
      <c r="D2" s="25" t="s">
        <v>60</v>
      </c>
      <c r="E2" s="103"/>
      <c r="F2" s="103"/>
      <c r="G2" s="104" t="s">
        <v>129</v>
      </c>
      <c r="H2" s="104"/>
      <c r="I2" s="104"/>
      <c r="J2" s="13"/>
      <c r="K2" s="13"/>
      <c r="L2" s="13"/>
      <c r="M2" s="13"/>
      <c r="N2" s="13"/>
      <c r="O2" s="13"/>
      <c r="P2" s="13"/>
      <c r="Q2" s="13"/>
      <c r="R2" s="13"/>
      <c r="S2" s="13"/>
      <c r="T2" s="13"/>
      <c r="U2" s="13"/>
      <c r="V2" s="13"/>
      <c r="W2" s="13"/>
      <c r="X2" s="12"/>
      <c r="Y2" s="12"/>
      <c r="Z2" s="12"/>
      <c r="AA2" s="12"/>
      <c r="AB2" s="12"/>
      <c r="AC2" s="12"/>
      <c r="AD2" s="12"/>
      <c r="AE2" s="12"/>
      <c r="AF2" s="12"/>
      <c r="AG2" s="12"/>
      <c r="AH2" s="12"/>
      <c r="AI2" s="12"/>
      <c r="AJ2" s="12"/>
      <c r="AK2" s="12"/>
      <c r="AL2" s="12"/>
      <c r="AM2" s="12"/>
    </row>
    <row r="3" spans="1:45" ht="21" x14ac:dyDescent="0.25">
      <c r="A3" s="18"/>
      <c r="B3" s="102"/>
      <c r="C3" s="102"/>
      <c r="D3" s="25" t="s">
        <v>61</v>
      </c>
      <c r="E3" s="103"/>
      <c r="F3" s="103"/>
      <c r="G3" s="104" t="s">
        <v>130</v>
      </c>
      <c r="H3" s="104"/>
      <c r="I3" s="104"/>
      <c r="J3" s="13"/>
      <c r="K3" s="13"/>
      <c r="L3" s="13"/>
      <c r="M3" s="13"/>
      <c r="N3" s="13"/>
      <c r="O3" s="13"/>
      <c r="P3" s="13"/>
      <c r="Q3" s="13"/>
      <c r="R3" s="13"/>
      <c r="S3" s="13"/>
      <c r="T3" s="13"/>
      <c r="U3" s="13"/>
      <c r="V3" s="13"/>
      <c r="W3" s="13"/>
      <c r="X3" s="12"/>
      <c r="Y3" s="12"/>
      <c r="Z3" s="12"/>
      <c r="AA3" s="12"/>
      <c r="AB3" s="12"/>
      <c r="AC3" s="12"/>
      <c r="AD3" s="12"/>
      <c r="AE3" s="12"/>
      <c r="AF3" s="12"/>
      <c r="AG3" s="12"/>
      <c r="AH3" s="12"/>
      <c r="AI3" s="12"/>
      <c r="AJ3" s="12"/>
      <c r="AK3" s="12"/>
      <c r="AL3" s="12"/>
      <c r="AM3" s="12"/>
    </row>
    <row r="4" spans="1:45" s="13" customFormat="1" ht="21" x14ac:dyDescent="0.25">
      <c r="A4" s="19"/>
      <c r="B4" s="102"/>
      <c r="C4" s="102"/>
      <c r="D4" s="25" t="s">
        <v>93</v>
      </c>
      <c r="E4" s="103"/>
      <c r="F4" s="103"/>
      <c r="G4" s="104" t="s">
        <v>131</v>
      </c>
      <c r="H4" s="104"/>
      <c r="I4" s="104"/>
    </row>
    <row r="6" spans="1:45" x14ac:dyDescent="0.25">
      <c r="B6" s="95" t="s">
        <v>20</v>
      </c>
      <c r="C6" s="96" t="s">
        <v>21</v>
      </c>
      <c r="D6" s="95" t="s">
        <v>22</v>
      </c>
      <c r="E6" s="97" t="s">
        <v>59</v>
      </c>
      <c r="F6" s="92" t="s">
        <v>23</v>
      </c>
      <c r="G6" s="92"/>
      <c r="H6" s="92"/>
      <c r="I6" s="92" t="s">
        <v>27</v>
      </c>
      <c r="J6" s="92"/>
      <c r="K6" s="92"/>
      <c r="L6" s="92" t="s">
        <v>28</v>
      </c>
      <c r="M6" s="92"/>
      <c r="N6" s="92"/>
      <c r="O6" s="92" t="s">
        <v>29</v>
      </c>
      <c r="P6" s="92"/>
      <c r="Q6" s="92"/>
      <c r="R6" s="92" t="s">
        <v>30</v>
      </c>
      <c r="S6" s="92"/>
      <c r="T6" s="92"/>
      <c r="U6" s="92" t="s">
        <v>31</v>
      </c>
      <c r="V6" s="92"/>
      <c r="W6" s="92"/>
      <c r="X6" s="92" t="s">
        <v>32</v>
      </c>
      <c r="Y6" s="92"/>
      <c r="Z6" s="92"/>
      <c r="AA6" s="92" t="s">
        <v>33</v>
      </c>
      <c r="AB6" s="92"/>
      <c r="AC6" s="92"/>
      <c r="AD6" s="92" t="s">
        <v>34</v>
      </c>
      <c r="AE6" s="92"/>
      <c r="AF6" s="92"/>
      <c r="AG6" s="92" t="s">
        <v>35</v>
      </c>
      <c r="AH6" s="92"/>
      <c r="AI6" s="92"/>
      <c r="AJ6" s="92" t="s">
        <v>36</v>
      </c>
      <c r="AK6" s="92"/>
      <c r="AL6" s="92"/>
      <c r="AM6" s="92" t="s">
        <v>37</v>
      </c>
      <c r="AN6" s="92"/>
      <c r="AO6" s="92"/>
      <c r="AP6" s="92" t="s">
        <v>38</v>
      </c>
      <c r="AQ6" s="92"/>
      <c r="AR6" s="92"/>
      <c r="AS6" s="99" t="s">
        <v>132</v>
      </c>
    </row>
    <row r="7" spans="1:45" x14ac:dyDescent="0.25">
      <c r="B7" s="95"/>
      <c r="C7" s="96"/>
      <c r="D7" s="95"/>
      <c r="E7" s="98"/>
      <c r="F7" s="75" t="s">
        <v>24</v>
      </c>
      <c r="G7" s="75" t="s">
        <v>25</v>
      </c>
      <c r="H7" s="75" t="s">
        <v>26</v>
      </c>
      <c r="I7" s="75" t="s">
        <v>24</v>
      </c>
      <c r="J7" s="75" t="s">
        <v>25</v>
      </c>
      <c r="K7" s="75" t="s">
        <v>26</v>
      </c>
      <c r="L7" s="75" t="s">
        <v>24</v>
      </c>
      <c r="M7" s="75" t="s">
        <v>25</v>
      </c>
      <c r="N7" s="75" t="s">
        <v>26</v>
      </c>
      <c r="O7" s="75" t="s">
        <v>24</v>
      </c>
      <c r="P7" s="75" t="s">
        <v>25</v>
      </c>
      <c r="Q7" s="75" t="s">
        <v>26</v>
      </c>
      <c r="R7" s="75" t="s">
        <v>24</v>
      </c>
      <c r="S7" s="75" t="s">
        <v>25</v>
      </c>
      <c r="T7" s="75" t="s">
        <v>26</v>
      </c>
      <c r="U7" s="75" t="s">
        <v>24</v>
      </c>
      <c r="V7" s="75" t="s">
        <v>25</v>
      </c>
      <c r="W7" s="75" t="s">
        <v>26</v>
      </c>
      <c r="X7" s="75" t="s">
        <v>24</v>
      </c>
      <c r="Y7" s="75" t="s">
        <v>25</v>
      </c>
      <c r="Z7" s="75" t="s">
        <v>26</v>
      </c>
      <c r="AA7" s="75" t="s">
        <v>24</v>
      </c>
      <c r="AB7" s="75" t="s">
        <v>25</v>
      </c>
      <c r="AC7" s="75" t="s">
        <v>26</v>
      </c>
      <c r="AD7" s="75" t="s">
        <v>24</v>
      </c>
      <c r="AE7" s="75" t="s">
        <v>25</v>
      </c>
      <c r="AF7" s="75" t="s">
        <v>26</v>
      </c>
      <c r="AG7" s="75" t="s">
        <v>24</v>
      </c>
      <c r="AH7" s="75" t="s">
        <v>25</v>
      </c>
      <c r="AI7" s="75" t="s">
        <v>26</v>
      </c>
      <c r="AJ7" s="75" t="s">
        <v>24</v>
      </c>
      <c r="AK7" s="75" t="s">
        <v>25</v>
      </c>
      <c r="AL7" s="75" t="s">
        <v>26</v>
      </c>
      <c r="AM7" s="75" t="s">
        <v>24</v>
      </c>
      <c r="AN7" s="75" t="s">
        <v>25</v>
      </c>
      <c r="AO7" s="75" t="s">
        <v>26</v>
      </c>
      <c r="AP7" s="75" t="s">
        <v>24</v>
      </c>
      <c r="AQ7" s="75" t="s">
        <v>25</v>
      </c>
      <c r="AR7" s="75" t="s">
        <v>26</v>
      </c>
      <c r="AS7" s="100"/>
    </row>
    <row r="8" spans="1:45" ht="75" x14ac:dyDescent="0.25">
      <c r="B8" s="3">
        <v>212</v>
      </c>
      <c r="C8" s="4" t="s">
        <v>53</v>
      </c>
      <c r="D8" s="6">
        <v>880</v>
      </c>
      <c r="E8" s="74" t="s">
        <v>68</v>
      </c>
      <c r="F8" s="2">
        <f t="shared" ref="F8:G16" si="0">I8+L8+O8+R8+U8+X8+AA8+AD8+AG8+AJ8+AM8+AP8</f>
        <v>2420</v>
      </c>
      <c r="G8" s="2">
        <f t="shared" si="0"/>
        <v>794</v>
      </c>
      <c r="H8" s="2">
        <f t="shared" ref="H8:H16" si="1">F8+G8</f>
        <v>3214</v>
      </c>
      <c r="I8" s="2">
        <f t="shared" ref="I8:AR8" si="2">SUM(I9:I10)</f>
        <v>347</v>
      </c>
      <c r="J8" s="2">
        <f t="shared" si="2"/>
        <v>110</v>
      </c>
      <c r="K8" s="2">
        <f t="shared" si="2"/>
        <v>457</v>
      </c>
      <c r="L8" s="2">
        <f t="shared" si="2"/>
        <v>370</v>
      </c>
      <c r="M8" s="2">
        <f t="shared" si="2"/>
        <v>118</v>
      </c>
      <c r="N8" s="2">
        <f t="shared" si="2"/>
        <v>488</v>
      </c>
      <c r="O8" s="2">
        <f t="shared" si="2"/>
        <v>355</v>
      </c>
      <c r="P8" s="2">
        <f t="shared" si="2"/>
        <v>119</v>
      </c>
      <c r="Q8" s="2">
        <f t="shared" si="2"/>
        <v>474</v>
      </c>
      <c r="R8" s="2">
        <f t="shared" si="2"/>
        <v>346</v>
      </c>
      <c r="S8" s="2">
        <f t="shared" si="2"/>
        <v>119</v>
      </c>
      <c r="T8" s="2">
        <f t="shared" si="2"/>
        <v>465</v>
      </c>
      <c r="U8" s="2">
        <f t="shared" si="2"/>
        <v>349</v>
      </c>
      <c r="V8" s="2">
        <f t="shared" si="2"/>
        <v>115</v>
      </c>
      <c r="W8" s="2">
        <f t="shared" si="2"/>
        <v>464</v>
      </c>
      <c r="X8" s="2">
        <f t="shared" si="2"/>
        <v>343</v>
      </c>
      <c r="Y8" s="2">
        <f t="shared" si="2"/>
        <v>115</v>
      </c>
      <c r="Z8" s="2">
        <f t="shared" si="2"/>
        <v>458</v>
      </c>
      <c r="AA8" s="2">
        <f t="shared" si="2"/>
        <v>310</v>
      </c>
      <c r="AB8" s="2">
        <f t="shared" si="2"/>
        <v>98</v>
      </c>
      <c r="AC8" s="2">
        <f t="shared" si="2"/>
        <v>408</v>
      </c>
      <c r="AD8" s="2">
        <f t="shared" si="2"/>
        <v>0</v>
      </c>
      <c r="AE8" s="2">
        <f t="shared" si="2"/>
        <v>0</v>
      </c>
      <c r="AF8" s="2">
        <f t="shared" si="2"/>
        <v>0</v>
      </c>
      <c r="AG8" s="2">
        <f t="shared" si="2"/>
        <v>0</v>
      </c>
      <c r="AH8" s="2">
        <f t="shared" si="2"/>
        <v>0</v>
      </c>
      <c r="AI8" s="2">
        <f t="shared" si="2"/>
        <v>0</v>
      </c>
      <c r="AJ8" s="2">
        <f t="shared" si="2"/>
        <v>0</v>
      </c>
      <c r="AK8" s="2">
        <f t="shared" si="2"/>
        <v>0</v>
      </c>
      <c r="AL8" s="2">
        <f t="shared" si="2"/>
        <v>0</v>
      </c>
      <c r="AM8" s="2">
        <f t="shared" si="2"/>
        <v>0</v>
      </c>
      <c r="AN8" s="2">
        <f t="shared" si="2"/>
        <v>0</v>
      </c>
      <c r="AO8" s="2">
        <f t="shared" si="2"/>
        <v>0</v>
      </c>
      <c r="AP8" s="2">
        <f t="shared" si="2"/>
        <v>0</v>
      </c>
      <c r="AQ8" s="2">
        <f t="shared" si="2"/>
        <v>0</v>
      </c>
      <c r="AR8" s="2">
        <f t="shared" si="2"/>
        <v>0</v>
      </c>
      <c r="AS8" s="69" t="s">
        <v>133</v>
      </c>
    </row>
    <row r="9" spans="1:45" ht="38.25" x14ac:dyDescent="0.25">
      <c r="B9" s="7" t="s">
        <v>54</v>
      </c>
      <c r="C9" s="8" t="s">
        <v>55</v>
      </c>
      <c r="D9" s="6">
        <v>430</v>
      </c>
      <c r="E9" s="74" t="s">
        <v>66</v>
      </c>
      <c r="F9" s="1">
        <f t="shared" si="0"/>
        <v>199</v>
      </c>
      <c r="G9" s="1">
        <f t="shared" si="0"/>
        <v>71</v>
      </c>
      <c r="H9" s="1">
        <f t="shared" si="1"/>
        <v>270</v>
      </c>
      <c r="I9" s="20">
        <v>21</v>
      </c>
      <c r="J9" s="20">
        <v>7</v>
      </c>
      <c r="K9" s="1">
        <f>I9+J9</f>
        <v>28</v>
      </c>
      <c r="L9" s="20">
        <v>38</v>
      </c>
      <c r="M9" s="20">
        <v>12</v>
      </c>
      <c r="N9" s="1">
        <f>L9+M9</f>
        <v>50</v>
      </c>
      <c r="O9" s="20">
        <v>28</v>
      </c>
      <c r="P9" s="20">
        <v>15</v>
      </c>
      <c r="Q9" s="1">
        <f>O9+P9</f>
        <v>43</v>
      </c>
      <c r="R9" s="20">
        <v>14</v>
      </c>
      <c r="S9" s="20">
        <v>6</v>
      </c>
      <c r="T9" s="1">
        <f>R9+S9</f>
        <v>20</v>
      </c>
      <c r="U9" s="20">
        <v>23</v>
      </c>
      <c r="V9" s="20">
        <v>8</v>
      </c>
      <c r="W9" s="1">
        <f>U9+V9</f>
        <v>31</v>
      </c>
      <c r="X9" s="20">
        <v>36</v>
      </c>
      <c r="Y9" s="20">
        <v>16</v>
      </c>
      <c r="Z9" s="1">
        <f>X9+Y9</f>
        <v>52</v>
      </c>
      <c r="AA9" s="20">
        <v>39</v>
      </c>
      <c r="AB9" s="20">
        <v>7</v>
      </c>
      <c r="AC9" s="1">
        <f>AA9+AB9</f>
        <v>46</v>
      </c>
      <c r="AD9" s="20"/>
      <c r="AE9" s="20"/>
      <c r="AF9" s="1">
        <f>AD9+AE9</f>
        <v>0</v>
      </c>
      <c r="AG9" s="20"/>
      <c r="AH9" s="20"/>
      <c r="AI9" s="1">
        <f>AG9+AH9</f>
        <v>0</v>
      </c>
      <c r="AJ9" s="20"/>
      <c r="AK9" s="20"/>
      <c r="AL9" s="1">
        <f>AG9+AH9</f>
        <v>0</v>
      </c>
      <c r="AM9" s="20"/>
      <c r="AN9" s="20"/>
      <c r="AO9" s="1">
        <f>AJ9+AK9</f>
        <v>0</v>
      </c>
      <c r="AP9" s="20"/>
      <c r="AQ9" s="20"/>
      <c r="AR9" s="1">
        <f>AM9+AN9</f>
        <v>0</v>
      </c>
      <c r="AS9" s="69"/>
    </row>
    <row r="10" spans="1:45" ht="38.25" x14ac:dyDescent="0.25">
      <c r="B10" s="7" t="s">
        <v>56</v>
      </c>
      <c r="C10" s="8" t="s">
        <v>57</v>
      </c>
      <c r="D10" s="6">
        <v>450</v>
      </c>
      <c r="E10" s="21" t="s">
        <v>67</v>
      </c>
      <c r="F10" s="1">
        <f t="shared" si="0"/>
        <v>2221</v>
      </c>
      <c r="G10" s="1">
        <f t="shared" si="0"/>
        <v>723</v>
      </c>
      <c r="H10" s="1">
        <f t="shared" si="1"/>
        <v>2944</v>
      </c>
      <c r="I10" s="20">
        <v>326</v>
      </c>
      <c r="J10" s="20">
        <v>103</v>
      </c>
      <c r="K10" s="1">
        <f>I10+J10</f>
        <v>429</v>
      </c>
      <c r="L10" s="20">
        <f>I8-15</f>
        <v>332</v>
      </c>
      <c r="M10" s="20">
        <f>J8-4</f>
        <v>106</v>
      </c>
      <c r="N10" s="1">
        <f>L10+M10</f>
        <v>438</v>
      </c>
      <c r="O10" s="20">
        <f>L8-43</f>
        <v>327</v>
      </c>
      <c r="P10" s="20">
        <f>M8-14</f>
        <v>104</v>
      </c>
      <c r="Q10" s="1">
        <f>O10+P10</f>
        <v>431</v>
      </c>
      <c r="R10" s="20">
        <f>O8-23</f>
        <v>332</v>
      </c>
      <c r="S10" s="20">
        <f>P8-6</f>
        <v>113</v>
      </c>
      <c r="T10" s="1">
        <f>R10+S10</f>
        <v>445</v>
      </c>
      <c r="U10" s="20">
        <f>R8-20</f>
        <v>326</v>
      </c>
      <c r="V10" s="20">
        <f>S8-12</f>
        <v>107</v>
      </c>
      <c r="W10" s="1">
        <f>U10+V10</f>
        <v>433</v>
      </c>
      <c r="X10" s="20">
        <f>U8-42</f>
        <v>307</v>
      </c>
      <c r="Y10" s="20">
        <f>V8-16</f>
        <v>99</v>
      </c>
      <c r="Z10" s="1">
        <f>X10+Y10</f>
        <v>406</v>
      </c>
      <c r="AA10" s="20">
        <f>X10-36</f>
        <v>271</v>
      </c>
      <c r="AB10" s="20">
        <f>Y10-8</f>
        <v>91</v>
      </c>
      <c r="AC10" s="1">
        <f>AA10+AB10</f>
        <v>362</v>
      </c>
      <c r="AD10" s="20"/>
      <c r="AE10" s="20"/>
      <c r="AF10" s="1">
        <f>AD10+AE10</f>
        <v>0</v>
      </c>
      <c r="AG10" s="20"/>
      <c r="AH10" s="20"/>
      <c r="AI10" s="1">
        <f>AG10+AH10</f>
        <v>0</v>
      </c>
      <c r="AJ10" s="20"/>
      <c r="AK10" s="20"/>
      <c r="AL10" s="1">
        <f>AG10+AH10</f>
        <v>0</v>
      </c>
      <c r="AM10" s="20"/>
      <c r="AN10" s="20"/>
      <c r="AO10" s="1">
        <f>AJ10+AK10</f>
        <v>0</v>
      </c>
      <c r="AP10" s="20"/>
      <c r="AQ10" s="20"/>
      <c r="AR10" s="1">
        <f>AM10+AN10</f>
        <v>0</v>
      </c>
      <c r="AS10" s="69"/>
    </row>
    <row r="11" spans="1:45" ht="45" x14ac:dyDescent="0.25">
      <c r="B11" s="3">
        <v>213</v>
      </c>
      <c r="C11" s="4" t="s">
        <v>1</v>
      </c>
      <c r="D11" s="6">
        <v>449</v>
      </c>
      <c r="E11" s="74" t="s">
        <v>69</v>
      </c>
      <c r="F11" s="2">
        <f t="shared" si="0"/>
        <v>1535</v>
      </c>
      <c r="G11" s="2">
        <f t="shared" si="0"/>
        <v>1094</v>
      </c>
      <c r="H11" s="2">
        <f t="shared" si="1"/>
        <v>2629</v>
      </c>
      <c r="I11" s="2">
        <f t="shared" ref="I11:AR11" si="3">SUM(I12:I13)</f>
        <v>214</v>
      </c>
      <c r="J11" s="2">
        <f t="shared" si="3"/>
        <v>153</v>
      </c>
      <c r="K11" s="2">
        <f t="shared" si="3"/>
        <v>367</v>
      </c>
      <c r="L11" s="2">
        <f t="shared" si="3"/>
        <v>220</v>
      </c>
      <c r="M11" s="2">
        <f t="shared" si="3"/>
        <v>156</v>
      </c>
      <c r="N11" s="2">
        <f t="shared" si="3"/>
        <v>376</v>
      </c>
      <c r="O11" s="2">
        <f t="shared" si="3"/>
        <v>222</v>
      </c>
      <c r="P11" s="2">
        <f t="shared" si="3"/>
        <v>159</v>
      </c>
      <c r="Q11" s="2">
        <f t="shared" si="3"/>
        <v>381</v>
      </c>
      <c r="R11" s="2">
        <f t="shared" si="3"/>
        <v>218</v>
      </c>
      <c r="S11" s="2">
        <f t="shared" si="3"/>
        <v>156</v>
      </c>
      <c r="T11" s="2">
        <f t="shared" si="3"/>
        <v>374</v>
      </c>
      <c r="U11" s="2">
        <f t="shared" si="3"/>
        <v>221</v>
      </c>
      <c r="V11" s="2">
        <f t="shared" si="3"/>
        <v>156</v>
      </c>
      <c r="W11" s="2">
        <f t="shared" si="3"/>
        <v>377</v>
      </c>
      <c r="X11" s="2">
        <f t="shared" si="3"/>
        <v>225</v>
      </c>
      <c r="Y11" s="2">
        <f t="shared" si="3"/>
        <v>158</v>
      </c>
      <c r="Z11" s="2">
        <f t="shared" si="3"/>
        <v>383</v>
      </c>
      <c r="AA11" s="2">
        <f t="shared" si="3"/>
        <v>215</v>
      </c>
      <c r="AB11" s="2">
        <f t="shared" si="3"/>
        <v>156</v>
      </c>
      <c r="AC11" s="2">
        <f t="shared" si="3"/>
        <v>371</v>
      </c>
      <c r="AD11" s="2">
        <f t="shared" si="3"/>
        <v>0</v>
      </c>
      <c r="AE11" s="2">
        <f t="shared" si="3"/>
        <v>0</v>
      </c>
      <c r="AF11" s="2">
        <f t="shared" si="3"/>
        <v>0</v>
      </c>
      <c r="AG11" s="2">
        <f t="shared" si="3"/>
        <v>0</v>
      </c>
      <c r="AH11" s="2">
        <f t="shared" si="3"/>
        <v>0</v>
      </c>
      <c r="AI11" s="2">
        <f t="shared" si="3"/>
        <v>0</v>
      </c>
      <c r="AJ11" s="2">
        <f t="shared" si="3"/>
        <v>0</v>
      </c>
      <c r="AK11" s="2">
        <f t="shared" si="3"/>
        <v>0</v>
      </c>
      <c r="AL11" s="2">
        <f t="shared" si="3"/>
        <v>0</v>
      </c>
      <c r="AM11" s="2">
        <f t="shared" si="3"/>
        <v>0</v>
      </c>
      <c r="AN11" s="2">
        <f t="shared" si="3"/>
        <v>0</v>
      </c>
      <c r="AO11" s="2">
        <f t="shared" si="3"/>
        <v>0</v>
      </c>
      <c r="AP11" s="2">
        <f t="shared" si="3"/>
        <v>0</v>
      </c>
      <c r="AQ11" s="2">
        <f t="shared" si="3"/>
        <v>0</v>
      </c>
      <c r="AR11" s="2">
        <f t="shared" si="3"/>
        <v>0</v>
      </c>
      <c r="AS11" s="69"/>
    </row>
    <row r="12" spans="1:45" ht="38.25" x14ac:dyDescent="0.25">
      <c r="B12" s="7" t="s">
        <v>2</v>
      </c>
      <c r="C12" s="8" t="s">
        <v>3</v>
      </c>
      <c r="D12" s="6">
        <v>70</v>
      </c>
      <c r="E12" s="74" t="s">
        <v>70</v>
      </c>
      <c r="F12" s="1">
        <f t="shared" si="0"/>
        <v>35</v>
      </c>
      <c r="G12" s="1">
        <f t="shared" si="0"/>
        <v>27</v>
      </c>
      <c r="H12" s="1">
        <f t="shared" si="1"/>
        <v>62</v>
      </c>
      <c r="I12" s="20">
        <v>5</v>
      </c>
      <c r="J12" s="20">
        <v>3</v>
      </c>
      <c r="K12" s="1">
        <f>I12+J12</f>
        <v>8</v>
      </c>
      <c r="L12" s="20">
        <v>8</v>
      </c>
      <c r="M12" s="20">
        <v>4</v>
      </c>
      <c r="N12" s="1">
        <f>L12+M12</f>
        <v>12</v>
      </c>
      <c r="O12" s="20">
        <v>6</v>
      </c>
      <c r="P12" s="20">
        <v>7</v>
      </c>
      <c r="Q12" s="1">
        <f>O12+P12</f>
        <v>13</v>
      </c>
      <c r="R12" s="20">
        <v>1</v>
      </c>
      <c r="S12" s="20">
        <v>1</v>
      </c>
      <c r="T12" s="1">
        <f>R12+S12</f>
        <v>2</v>
      </c>
      <c r="U12" s="20">
        <v>5</v>
      </c>
      <c r="V12" s="20">
        <v>2</v>
      </c>
      <c r="W12" s="1">
        <f>U12+V12</f>
        <v>7</v>
      </c>
      <c r="X12" s="20">
        <v>6</v>
      </c>
      <c r="Y12" s="20">
        <v>4</v>
      </c>
      <c r="Z12" s="1">
        <f>X12+Y12</f>
        <v>10</v>
      </c>
      <c r="AA12" s="20">
        <v>4</v>
      </c>
      <c r="AB12" s="20">
        <v>6</v>
      </c>
      <c r="AC12" s="1">
        <f>AA12+AB12</f>
        <v>10</v>
      </c>
      <c r="AD12" s="20"/>
      <c r="AE12" s="20"/>
      <c r="AF12" s="1">
        <f>AD12+AE12</f>
        <v>0</v>
      </c>
      <c r="AG12" s="20"/>
      <c r="AH12" s="20"/>
      <c r="AI12" s="1">
        <f>AG12+AH12</f>
        <v>0</v>
      </c>
      <c r="AJ12" s="20"/>
      <c r="AK12" s="20"/>
      <c r="AL12" s="1">
        <f>AG12+AH12</f>
        <v>0</v>
      </c>
      <c r="AM12" s="20"/>
      <c r="AN12" s="20"/>
      <c r="AO12" s="1">
        <f>AJ12+AK12</f>
        <v>0</v>
      </c>
      <c r="AP12" s="20"/>
      <c r="AQ12" s="20"/>
      <c r="AR12" s="1">
        <f>AM12+AN12</f>
        <v>0</v>
      </c>
      <c r="AS12" s="69"/>
    </row>
    <row r="13" spans="1:45" ht="38.25" x14ac:dyDescent="0.25">
      <c r="B13" s="7" t="s">
        <v>4</v>
      </c>
      <c r="C13" s="8" t="s">
        <v>5</v>
      </c>
      <c r="D13" s="6">
        <v>379</v>
      </c>
      <c r="E13" s="74" t="s">
        <v>71</v>
      </c>
      <c r="F13" s="1">
        <f t="shared" si="0"/>
        <v>1500</v>
      </c>
      <c r="G13" s="1">
        <f t="shared" si="0"/>
        <v>1067</v>
      </c>
      <c r="H13" s="1">
        <f t="shared" si="1"/>
        <v>2567</v>
      </c>
      <c r="I13" s="20">
        <v>209</v>
      </c>
      <c r="J13" s="20">
        <v>150</v>
      </c>
      <c r="K13" s="1">
        <f>I13+J13</f>
        <v>359</v>
      </c>
      <c r="L13" s="20">
        <f>I11-2</f>
        <v>212</v>
      </c>
      <c r="M13" s="20">
        <f>J11-1</f>
        <v>152</v>
      </c>
      <c r="N13" s="1">
        <f>L13+M13</f>
        <v>364</v>
      </c>
      <c r="O13" s="20">
        <f>L11-4</f>
        <v>216</v>
      </c>
      <c r="P13" s="20">
        <f>M11-4</f>
        <v>152</v>
      </c>
      <c r="Q13" s="1">
        <f>O13+P13</f>
        <v>368</v>
      </c>
      <c r="R13" s="20">
        <f>O11-5</f>
        <v>217</v>
      </c>
      <c r="S13" s="20">
        <f>P11-4</f>
        <v>155</v>
      </c>
      <c r="T13" s="1">
        <f>R13+S13</f>
        <v>372</v>
      </c>
      <c r="U13" s="20">
        <f>R11-2</f>
        <v>216</v>
      </c>
      <c r="V13" s="20">
        <f>S11-2</f>
        <v>154</v>
      </c>
      <c r="W13" s="1">
        <f>U13+V13</f>
        <v>370</v>
      </c>
      <c r="X13" s="20">
        <f>U11-2</f>
        <v>219</v>
      </c>
      <c r="Y13" s="20">
        <f>V11-2</f>
        <v>154</v>
      </c>
      <c r="Z13" s="1">
        <f>X13+Y13</f>
        <v>373</v>
      </c>
      <c r="AA13" s="20">
        <f>X13-8</f>
        <v>211</v>
      </c>
      <c r="AB13" s="20">
        <f>Y13-4</f>
        <v>150</v>
      </c>
      <c r="AC13" s="1">
        <f>AA13+AB13</f>
        <v>361</v>
      </c>
      <c r="AD13" s="20"/>
      <c r="AE13" s="20"/>
      <c r="AF13" s="1">
        <f>AD13+AE13</f>
        <v>0</v>
      </c>
      <c r="AG13" s="20"/>
      <c r="AH13" s="20"/>
      <c r="AI13" s="1">
        <f>AG13+AH13</f>
        <v>0</v>
      </c>
      <c r="AJ13" s="20"/>
      <c r="AK13" s="20"/>
      <c r="AL13" s="1">
        <f>AG13+AH13</f>
        <v>0</v>
      </c>
      <c r="AM13" s="20"/>
      <c r="AN13" s="20"/>
      <c r="AO13" s="1">
        <f>AJ13+AK13</f>
        <v>0</v>
      </c>
      <c r="AP13" s="20"/>
      <c r="AQ13" s="20"/>
      <c r="AR13" s="1">
        <f>AM13+AN13</f>
        <v>0</v>
      </c>
      <c r="AS13" s="69"/>
    </row>
    <row r="14" spans="1:45" ht="45" x14ac:dyDescent="0.25">
      <c r="B14" s="3">
        <v>214</v>
      </c>
      <c r="C14" s="4" t="s">
        <v>6</v>
      </c>
      <c r="D14" s="6">
        <v>20</v>
      </c>
      <c r="E14" s="74" t="s">
        <v>72</v>
      </c>
      <c r="F14" s="1">
        <f t="shared" si="0"/>
        <v>21</v>
      </c>
      <c r="G14" s="1">
        <f t="shared" si="0"/>
        <v>12</v>
      </c>
      <c r="H14" s="1">
        <f t="shared" si="1"/>
        <v>33</v>
      </c>
      <c r="I14" s="20">
        <v>0</v>
      </c>
      <c r="J14" s="20">
        <v>0</v>
      </c>
      <c r="K14" s="1">
        <f>I14+J14</f>
        <v>0</v>
      </c>
      <c r="L14" s="20">
        <v>0</v>
      </c>
      <c r="M14" s="20">
        <v>0</v>
      </c>
      <c r="N14" s="1">
        <f>L14+M14</f>
        <v>0</v>
      </c>
      <c r="O14" s="20">
        <v>1</v>
      </c>
      <c r="P14" s="20">
        <v>2</v>
      </c>
      <c r="Q14" s="1">
        <f>O14+P14</f>
        <v>3</v>
      </c>
      <c r="R14" s="20">
        <v>0</v>
      </c>
      <c r="S14" s="20">
        <v>0</v>
      </c>
      <c r="T14" s="1">
        <f>R14+S14</f>
        <v>0</v>
      </c>
      <c r="U14" s="20">
        <v>6</v>
      </c>
      <c r="V14" s="20">
        <v>2</v>
      </c>
      <c r="W14" s="1">
        <f>U14+V14</f>
        <v>8</v>
      </c>
      <c r="X14" s="20">
        <v>7</v>
      </c>
      <c r="Y14" s="20">
        <v>3</v>
      </c>
      <c r="Z14" s="1">
        <f>X14+Y14</f>
        <v>10</v>
      </c>
      <c r="AA14" s="20">
        <v>7</v>
      </c>
      <c r="AB14" s="20">
        <v>5</v>
      </c>
      <c r="AC14" s="1">
        <f>AA14+AB14</f>
        <v>12</v>
      </c>
      <c r="AD14" s="20"/>
      <c r="AE14" s="20"/>
      <c r="AF14" s="1">
        <f>AD14+AE14</f>
        <v>0</v>
      </c>
      <c r="AG14" s="20"/>
      <c r="AH14" s="20"/>
      <c r="AI14" s="1">
        <f>AG14+AH14</f>
        <v>0</v>
      </c>
      <c r="AJ14" s="20"/>
      <c r="AK14" s="20"/>
      <c r="AL14" s="1">
        <f>AG14+AH14</f>
        <v>0</v>
      </c>
      <c r="AM14" s="20"/>
      <c r="AN14" s="20"/>
      <c r="AO14" s="1">
        <f>AJ14+AK14</f>
        <v>0</v>
      </c>
      <c r="AP14" s="20"/>
      <c r="AQ14" s="20"/>
      <c r="AR14" s="1">
        <f>AM14+AN14</f>
        <v>0</v>
      </c>
      <c r="AS14" s="69"/>
    </row>
    <row r="15" spans="1:45" ht="30" x14ac:dyDescent="0.25">
      <c r="B15" s="3">
        <v>222</v>
      </c>
      <c r="C15" s="4" t="s">
        <v>16</v>
      </c>
      <c r="D15" s="6">
        <v>55</v>
      </c>
      <c r="E15" s="74" t="s">
        <v>73</v>
      </c>
      <c r="F15" s="1">
        <f t="shared" si="0"/>
        <v>0</v>
      </c>
      <c r="G15" s="1">
        <f t="shared" si="0"/>
        <v>0</v>
      </c>
      <c r="H15" s="1">
        <f t="shared" si="1"/>
        <v>0</v>
      </c>
      <c r="I15" s="20"/>
      <c r="J15" s="20"/>
      <c r="K15" s="1"/>
      <c r="L15" s="20"/>
      <c r="M15" s="20"/>
      <c r="N15" s="1"/>
      <c r="O15" s="20"/>
      <c r="P15" s="20"/>
      <c r="Q15" s="1"/>
      <c r="R15" s="20"/>
      <c r="S15" s="20"/>
      <c r="T15" s="1"/>
      <c r="U15" s="20"/>
      <c r="V15" s="20"/>
      <c r="W15" s="1">
        <f>U15+V15</f>
        <v>0</v>
      </c>
      <c r="X15" s="20"/>
      <c r="Y15" s="20"/>
      <c r="Z15" s="1">
        <f>X15+Y15</f>
        <v>0</v>
      </c>
      <c r="AA15" s="20"/>
      <c r="AB15" s="20"/>
      <c r="AC15" s="1">
        <f>AA15+AB15</f>
        <v>0</v>
      </c>
      <c r="AD15" s="20"/>
      <c r="AE15" s="20"/>
      <c r="AF15" s="1">
        <f>AD15+AE15</f>
        <v>0</v>
      </c>
      <c r="AG15" s="20"/>
      <c r="AH15" s="20"/>
      <c r="AI15" s="1">
        <f>AG15+AH15</f>
        <v>0</v>
      </c>
      <c r="AJ15" s="20"/>
      <c r="AK15" s="20"/>
      <c r="AL15" s="1">
        <f>AG15+AH15</f>
        <v>0</v>
      </c>
      <c r="AM15" s="20"/>
      <c r="AN15" s="20"/>
      <c r="AO15" s="1">
        <f>AJ15+AK15</f>
        <v>0</v>
      </c>
      <c r="AP15" s="20"/>
      <c r="AQ15" s="20"/>
      <c r="AR15" s="1">
        <f>AM15+AN15</f>
        <v>0</v>
      </c>
      <c r="AS15" s="69"/>
    </row>
    <row r="16" spans="1:45" ht="45" x14ac:dyDescent="0.25">
      <c r="B16" s="3">
        <v>223</v>
      </c>
      <c r="C16" s="4" t="s">
        <v>17</v>
      </c>
      <c r="D16" s="6">
        <v>55</v>
      </c>
      <c r="E16" s="74" t="s">
        <v>69</v>
      </c>
      <c r="F16" s="1">
        <f t="shared" si="0"/>
        <v>0</v>
      </c>
      <c r="G16" s="1">
        <f t="shared" si="0"/>
        <v>0</v>
      </c>
      <c r="H16" s="1">
        <f t="shared" si="1"/>
        <v>0</v>
      </c>
      <c r="I16" s="20"/>
      <c r="J16" s="20"/>
      <c r="K16" s="1"/>
      <c r="L16" s="20"/>
      <c r="M16" s="20"/>
      <c r="N16" s="1"/>
      <c r="O16" s="20"/>
      <c r="P16" s="20"/>
      <c r="Q16" s="1"/>
      <c r="R16" s="20"/>
      <c r="S16" s="20"/>
      <c r="T16" s="1"/>
      <c r="U16" s="20"/>
      <c r="V16" s="20"/>
      <c r="W16" s="1">
        <f>U16+V16</f>
        <v>0</v>
      </c>
      <c r="X16" s="20"/>
      <c r="Y16" s="20"/>
      <c r="Z16" s="1">
        <f>X16+Y16</f>
        <v>0</v>
      </c>
      <c r="AA16" s="20"/>
      <c r="AB16" s="20"/>
      <c r="AC16" s="1">
        <f>AA16+AB16</f>
        <v>0</v>
      </c>
      <c r="AD16" s="20"/>
      <c r="AE16" s="20"/>
      <c r="AF16" s="1">
        <f>AD16+AE16</f>
        <v>0</v>
      </c>
      <c r="AG16" s="20"/>
      <c r="AH16" s="20"/>
      <c r="AI16" s="1">
        <f>AG16+AH16</f>
        <v>0</v>
      </c>
      <c r="AJ16" s="20"/>
      <c r="AK16" s="20"/>
      <c r="AL16" s="1">
        <f>AG16+AH16</f>
        <v>0</v>
      </c>
      <c r="AM16" s="20"/>
      <c r="AN16" s="20"/>
      <c r="AO16" s="1">
        <f>AJ16+AK16</f>
        <v>0</v>
      </c>
      <c r="AP16" s="20"/>
      <c r="AQ16" s="20"/>
      <c r="AR16" s="1">
        <f>AM16+AN16</f>
        <v>0</v>
      </c>
      <c r="AS16" s="69"/>
    </row>
    <row r="17" spans="2:45" x14ac:dyDescent="0.25">
      <c r="AS17" s="14"/>
    </row>
    <row r="18" spans="2:45" x14ac:dyDescent="0.25">
      <c r="B18" s="95" t="s">
        <v>20</v>
      </c>
      <c r="C18" s="96" t="s">
        <v>21</v>
      </c>
      <c r="D18" s="95" t="s">
        <v>22</v>
      </c>
      <c r="E18" s="97" t="s">
        <v>59</v>
      </c>
      <c r="F18" s="92" t="s">
        <v>23</v>
      </c>
      <c r="G18" s="92"/>
      <c r="H18" s="92"/>
      <c r="I18" s="92" t="s">
        <v>27</v>
      </c>
      <c r="J18" s="92"/>
      <c r="K18" s="92"/>
      <c r="L18" s="92" t="s">
        <v>28</v>
      </c>
      <c r="M18" s="92"/>
      <c r="N18" s="92"/>
      <c r="O18" s="92" t="s">
        <v>29</v>
      </c>
      <c r="P18" s="92"/>
      <c r="Q18" s="92"/>
      <c r="R18" s="92" t="s">
        <v>30</v>
      </c>
      <c r="S18" s="92"/>
      <c r="T18" s="92"/>
      <c r="U18" s="92" t="s">
        <v>31</v>
      </c>
      <c r="V18" s="92"/>
      <c r="W18" s="92"/>
      <c r="X18" s="92" t="s">
        <v>32</v>
      </c>
      <c r="Y18" s="92"/>
      <c r="Z18" s="92"/>
      <c r="AA18" s="92" t="s">
        <v>33</v>
      </c>
      <c r="AB18" s="92"/>
      <c r="AC18" s="92"/>
      <c r="AD18" s="92" t="s">
        <v>34</v>
      </c>
      <c r="AE18" s="92"/>
      <c r="AF18" s="92"/>
      <c r="AG18" s="92" t="s">
        <v>35</v>
      </c>
      <c r="AH18" s="92"/>
      <c r="AI18" s="92"/>
      <c r="AJ18" s="92" t="s">
        <v>36</v>
      </c>
      <c r="AK18" s="92"/>
      <c r="AL18" s="92"/>
      <c r="AM18" s="92" t="s">
        <v>37</v>
      </c>
      <c r="AN18" s="92"/>
      <c r="AO18" s="92"/>
      <c r="AP18" s="92" t="s">
        <v>38</v>
      </c>
      <c r="AQ18" s="92"/>
      <c r="AR18" s="92"/>
      <c r="AS18" s="93" t="s">
        <v>132</v>
      </c>
    </row>
    <row r="19" spans="2:45" x14ac:dyDescent="0.25">
      <c r="B19" s="95"/>
      <c r="C19" s="96"/>
      <c r="D19" s="95"/>
      <c r="E19" s="98"/>
      <c r="F19" s="75" t="s">
        <v>24</v>
      </c>
      <c r="G19" s="75" t="s">
        <v>25</v>
      </c>
      <c r="H19" s="75" t="s">
        <v>26</v>
      </c>
      <c r="I19" s="75" t="s">
        <v>24</v>
      </c>
      <c r="J19" s="75" t="s">
        <v>25</v>
      </c>
      <c r="K19" s="75" t="s">
        <v>26</v>
      </c>
      <c r="L19" s="75" t="s">
        <v>24</v>
      </c>
      <c r="M19" s="75" t="s">
        <v>25</v>
      </c>
      <c r="N19" s="75" t="s">
        <v>26</v>
      </c>
      <c r="O19" s="75" t="s">
        <v>24</v>
      </c>
      <c r="P19" s="75" t="s">
        <v>25</v>
      </c>
      <c r="Q19" s="75" t="s">
        <v>26</v>
      </c>
      <c r="R19" s="75" t="s">
        <v>24</v>
      </c>
      <c r="S19" s="75" t="s">
        <v>25</v>
      </c>
      <c r="T19" s="75" t="s">
        <v>26</v>
      </c>
      <c r="U19" s="75" t="s">
        <v>24</v>
      </c>
      <c r="V19" s="75" t="s">
        <v>25</v>
      </c>
      <c r="W19" s="75" t="s">
        <v>26</v>
      </c>
      <c r="X19" s="75" t="s">
        <v>24</v>
      </c>
      <c r="Y19" s="75" t="s">
        <v>25</v>
      </c>
      <c r="Z19" s="75" t="s">
        <v>26</v>
      </c>
      <c r="AA19" s="75" t="s">
        <v>24</v>
      </c>
      <c r="AB19" s="75" t="s">
        <v>25</v>
      </c>
      <c r="AC19" s="75" t="s">
        <v>26</v>
      </c>
      <c r="AD19" s="75" t="s">
        <v>24</v>
      </c>
      <c r="AE19" s="75" t="s">
        <v>25</v>
      </c>
      <c r="AF19" s="75" t="s">
        <v>26</v>
      </c>
      <c r="AG19" s="75" t="s">
        <v>24</v>
      </c>
      <c r="AH19" s="75" t="s">
        <v>25</v>
      </c>
      <c r="AI19" s="75" t="s">
        <v>26</v>
      </c>
      <c r="AJ19" s="75" t="s">
        <v>24</v>
      </c>
      <c r="AK19" s="75" t="s">
        <v>25</v>
      </c>
      <c r="AL19" s="75" t="s">
        <v>26</v>
      </c>
      <c r="AM19" s="75" t="s">
        <v>24</v>
      </c>
      <c r="AN19" s="75" t="s">
        <v>25</v>
      </c>
      <c r="AO19" s="75" t="s">
        <v>26</v>
      </c>
      <c r="AP19" s="75" t="s">
        <v>24</v>
      </c>
      <c r="AQ19" s="75" t="s">
        <v>25</v>
      </c>
      <c r="AR19" s="75" t="s">
        <v>26</v>
      </c>
      <c r="AS19" s="94"/>
    </row>
    <row r="20" spans="2:45" ht="38.25" x14ac:dyDescent="0.25">
      <c r="B20" s="3">
        <v>204</v>
      </c>
      <c r="C20" s="4" t="s">
        <v>42</v>
      </c>
      <c r="D20" s="5">
        <v>89866</v>
      </c>
      <c r="E20" s="74" t="s">
        <v>86</v>
      </c>
      <c r="F20" s="2"/>
      <c r="G20" s="2"/>
      <c r="H20" s="2"/>
      <c r="I20" s="2">
        <f t="shared" ref="I20:AR20" si="4">SUM(I21:I22)</f>
        <v>0</v>
      </c>
      <c r="J20" s="2">
        <f t="shared" si="4"/>
        <v>0</v>
      </c>
      <c r="K20" s="2">
        <f t="shared" si="4"/>
        <v>0</v>
      </c>
      <c r="L20" s="2">
        <f t="shared" si="4"/>
        <v>0</v>
      </c>
      <c r="M20" s="2">
        <f t="shared" si="4"/>
        <v>0</v>
      </c>
      <c r="N20" s="2">
        <f t="shared" si="4"/>
        <v>0</v>
      </c>
      <c r="O20" s="2">
        <f t="shared" si="4"/>
        <v>0</v>
      </c>
      <c r="P20" s="2">
        <f t="shared" si="4"/>
        <v>0</v>
      </c>
      <c r="Q20" s="2">
        <f t="shared" si="4"/>
        <v>0</v>
      </c>
      <c r="R20" s="2">
        <f t="shared" si="4"/>
        <v>0</v>
      </c>
      <c r="S20" s="2">
        <f t="shared" si="4"/>
        <v>0</v>
      </c>
      <c r="T20" s="2">
        <f t="shared" si="4"/>
        <v>0</v>
      </c>
      <c r="U20" s="2">
        <f t="shared" si="4"/>
        <v>0</v>
      </c>
      <c r="V20" s="2">
        <f t="shared" si="4"/>
        <v>0</v>
      </c>
      <c r="W20" s="2">
        <f t="shared" si="4"/>
        <v>0</v>
      </c>
      <c r="X20" s="2">
        <f t="shared" si="4"/>
        <v>0</v>
      </c>
      <c r="Y20" s="2">
        <f t="shared" si="4"/>
        <v>0</v>
      </c>
      <c r="Z20" s="2">
        <f t="shared" si="4"/>
        <v>0</v>
      </c>
      <c r="AA20" s="2"/>
      <c r="AB20" s="2"/>
      <c r="AC20" s="2"/>
      <c r="AD20" s="2"/>
      <c r="AE20" s="2" t="e">
        <f t="shared" si="4"/>
        <v>#REF!</v>
      </c>
      <c r="AF20" s="2" t="e">
        <f t="shared" si="4"/>
        <v>#REF!</v>
      </c>
      <c r="AG20" s="2" t="e">
        <f>SUM(AG21:AG22)</f>
        <v>#REF!</v>
      </c>
      <c r="AH20" s="2" t="e">
        <f>SUM(AH21:AH22)</f>
        <v>#REF!</v>
      </c>
      <c r="AI20" s="2" t="e">
        <f t="shared" si="4"/>
        <v>#REF!</v>
      </c>
      <c r="AJ20" s="2" t="e">
        <f t="shared" si="4"/>
        <v>#REF!</v>
      </c>
      <c r="AK20" s="2" t="e">
        <f t="shared" si="4"/>
        <v>#REF!</v>
      </c>
      <c r="AL20" s="2" t="e">
        <f t="shared" si="4"/>
        <v>#REF!</v>
      </c>
      <c r="AM20" s="2">
        <f t="shared" si="4"/>
        <v>0</v>
      </c>
      <c r="AN20" s="2">
        <f t="shared" si="4"/>
        <v>0</v>
      </c>
      <c r="AO20" s="2" t="e">
        <f t="shared" si="4"/>
        <v>#REF!</v>
      </c>
      <c r="AP20" s="2">
        <f t="shared" si="4"/>
        <v>0</v>
      </c>
      <c r="AQ20" s="2">
        <f t="shared" si="4"/>
        <v>0</v>
      </c>
      <c r="AR20" s="2">
        <f t="shared" si="4"/>
        <v>0</v>
      </c>
      <c r="AS20" s="69"/>
    </row>
    <row r="21" spans="2:45" ht="25.5" x14ac:dyDescent="0.25">
      <c r="B21" s="17" t="s">
        <v>43</v>
      </c>
      <c r="C21" s="16" t="s">
        <v>62</v>
      </c>
      <c r="D21" s="6">
        <v>35000</v>
      </c>
      <c r="E21" s="74" t="s">
        <v>74</v>
      </c>
      <c r="F21" s="1">
        <f>I21+L21+O21+R21+U21+X21+AA21+AD21+AG21+AJ21+AM21+AP21</f>
        <v>0</v>
      </c>
      <c r="G21" s="1">
        <f>J21+M21+P21+S21+V21+Y21+AB21+AE21+AH21+AK21+AN21+AQ21</f>
        <v>0</v>
      </c>
      <c r="H21" s="1">
        <f t="shared" ref="H21:H26" si="5">F21+G21</f>
        <v>0</v>
      </c>
      <c r="I21" s="15"/>
      <c r="J21" s="15"/>
      <c r="K21" s="1"/>
      <c r="L21" s="15"/>
      <c r="M21" s="15"/>
      <c r="N21" s="1"/>
      <c r="O21" s="15"/>
      <c r="P21" s="15"/>
      <c r="Q21" s="1"/>
      <c r="R21" s="15"/>
      <c r="S21" s="15"/>
      <c r="T21" s="1"/>
      <c r="U21" s="15"/>
      <c r="V21" s="15"/>
      <c r="W21" s="1"/>
      <c r="X21" s="15"/>
      <c r="Y21" s="15"/>
      <c r="Z21" s="1">
        <f t="shared" ref="Z21:Z22" si="6">X21+Y21</f>
        <v>0</v>
      </c>
      <c r="AA21" s="15"/>
      <c r="AB21" s="15"/>
      <c r="AC21" s="1"/>
      <c r="AD21" s="15"/>
      <c r="AE21" s="15">
        <f>'[1]Primera vez UdeR 204A'!AC137</f>
        <v>0</v>
      </c>
      <c r="AF21" s="1">
        <f>AG21+AH21</f>
        <v>0</v>
      </c>
      <c r="AG21" s="15">
        <f>'[1]Primera vez UdeR 204A'!AE137</f>
        <v>0</v>
      </c>
      <c r="AH21" s="15">
        <f>'[1]Primera vez UdeR 204A'!AF137</f>
        <v>0</v>
      </c>
      <c r="AI21" s="1">
        <f>AJ21+AK21</f>
        <v>0</v>
      </c>
      <c r="AJ21" s="15">
        <f>'[1]Primera vez UdeR 204A'!AH137</f>
        <v>0</v>
      </c>
      <c r="AK21" s="15">
        <f>'[1]Primera vez UdeR 204A'!AI137</f>
        <v>0</v>
      </c>
      <c r="AL21" s="1">
        <f>AM21+AN21</f>
        <v>0</v>
      </c>
      <c r="AM21" s="15">
        <f>'[1]Primera vez UdeR 204A'!AK137</f>
        <v>0</v>
      </c>
      <c r="AN21" s="15">
        <f>'[1]Primera vez UdeR 204A'!AL137</f>
        <v>0</v>
      </c>
      <c r="AO21" s="1">
        <f>AJ21+AK21</f>
        <v>0</v>
      </c>
      <c r="AP21" s="15">
        <f>'[1]Primera vez UdeR 204A'!AN137</f>
        <v>0</v>
      </c>
      <c r="AQ21" s="15">
        <f>'[1]Primera vez UdeR 204A'!AO137</f>
        <v>0</v>
      </c>
      <c r="AR21" s="1">
        <f>AM21+AN21</f>
        <v>0</v>
      </c>
      <c r="AS21" s="69"/>
    </row>
    <row r="22" spans="2:45" ht="25.5" x14ac:dyDescent="0.25">
      <c r="B22" s="17" t="s">
        <v>44</v>
      </c>
      <c r="C22" s="16" t="s">
        <v>63</v>
      </c>
      <c r="D22" s="6">
        <v>54866</v>
      </c>
      <c r="E22" s="74" t="s">
        <v>75</v>
      </c>
      <c r="F22" s="1"/>
      <c r="G22" s="1"/>
      <c r="H22" s="1"/>
      <c r="I22" s="15"/>
      <c r="J22" s="15"/>
      <c r="K22" s="1"/>
      <c r="L22" s="15"/>
      <c r="M22" s="15"/>
      <c r="N22" s="1"/>
      <c r="O22" s="15"/>
      <c r="P22" s="15"/>
      <c r="Q22" s="1"/>
      <c r="R22" s="15"/>
      <c r="S22" s="15"/>
      <c r="T22" s="1"/>
      <c r="U22" s="15"/>
      <c r="V22" s="15"/>
      <c r="W22" s="1"/>
      <c r="X22" s="15"/>
      <c r="Y22" s="15"/>
      <c r="Z22" s="1">
        <f t="shared" si="6"/>
        <v>0</v>
      </c>
      <c r="AA22" s="15"/>
      <c r="AB22" s="15"/>
      <c r="AC22" s="1"/>
      <c r="AD22" s="15"/>
      <c r="AE22" s="15" t="e">
        <f>'[1]Subsecuetes UdeR 204B'!AC136</f>
        <v>#REF!</v>
      </c>
      <c r="AF22" s="1" t="e">
        <f>AD22+AE22</f>
        <v>#REF!</v>
      </c>
      <c r="AG22" s="15" t="e">
        <f>'[1]Subsecuetes UdeR 204B'!AE136</f>
        <v>#REF!</v>
      </c>
      <c r="AH22" s="15" t="e">
        <f>'[1]Subsecuetes UdeR 204B'!AF136</f>
        <v>#REF!</v>
      </c>
      <c r="AI22" s="1" t="e">
        <f>AG22+AH22</f>
        <v>#REF!</v>
      </c>
      <c r="AJ22" s="15" t="e">
        <f>'[1]Subsecuetes UdeR 204B'!AH136</f>
        <v>#REF!</v>
      </c>
      <c r="AK22" s="15" t="e">
        <f>'[1]Subsecuetes UdeR 204B'!AI136</f>
        <v>#REF!</v>
      </c>
      <c r="AL22" s="1" t="e">
        <f>AG22+AH22</f>
        <v>#REF!</v>
      </c>
      <c r="AM22" s="15">
        <f>'[1]Subsecuetes UdeR 204B'!AK136</f>
        <v>0</v>
      </c>
      <c r="AN22" s="15">
        <f>'[1]Subsecuetes UdeR 204B'!AL136</f>
        <v>0</v>
      </c>
      <c r="AO22" s="1" t="e">
        <f>AJ22+AK22</f>
        <v>#REF!</v>
      </c>
      <c r="AP22" s="15">
        <f>'[1]Subsecuetes UdeR 204B'!AN136</f>
        <v>0</v>
      </c>
      <c r="AQ22" s="15">
        <f>'[1]Subsecuetes UdeR 204B'!AO136</f>
        <v>0</v>
      </c>
      <c r="AR22" s="1">
        <f>AM22+AN22</f>
        <v>0</v>
      </c>
      <c r="AS22" s="69"/>
    </row>
    <row r="23" spans="2:45" ht="30" x14ac:dyDescent="0.25">
      <c r="B23" s="3">
        <v>206</v>
      </c>
      <c r="C23" s="4" t="s">
        <v>45</v>
      </c>
      <c r="D23" s="9">
        <v>4092</v>
      </c>
      <c r="E23" s="74" t="s">
        <v>76</v>
      </c>
      <c r="F23" s="1">
        <f t="shared" ref="F23:G26" si="7">I23+L23+O23+R23+U23+X23+AA23+AD23+AG23+AJ23+AM23+AP23</f>
        <v>0</v>
      </c>
      <c r="G23" s="1">
        <f t="shared" si="7"/>
        <v>0</v>
      </c>
      <c r="H23" s="1">
        <f t="shared" si="5"/>
        <v>0</v>
      </c>
      <c r="I23" s="20"/>
      <c r="J23" s="20"/>
      <c r="K23" s="1"/>
      <c r="L23" s="20"/>
      <c r="M23" s="20"/>
      <c r="N23" s="1"/>
      <c r="O23" s="20"/>
      <c r="P23" s="20"/>
      <c r="Q23" s="1"/>
      <c r="R23" s="20"/>
      <c r="S23" s="20"/>
      <c r="T23" s="1"/>
      <c r="U23" s="20"/>
      <c r="V23" s="20"/>
      <c r="W23" s="1"/>
      <c r="X23" s="20"/>
      <c r="Y23" s="20"/>
      <c r="Z23" s="1"/>
      <c r="AA23" s="20"/>
      <c r="AB23" s="20"/>
      <c r="AC23" s="1"/>
      <c r="AD23" s="20"/>
      <c r="AE23" s="20"/>
      <c r="AF23" s="1"/>
      <c r="AG23" s="20"/>
      <c r="AH23" s="20"/>
      <c r="AI23" s="1"/>
      <c r="AJ23" s="20"/>
      <c r="AK23" s="20"/>
      <c r="AL23" s="1">
        <f>AJ23+AK23</f>
        <v>0</v>
      </c>
      <c r="AM23" s="20"/>
      <c r="AN23" s="20"/>
      <c r="AO23" s="1">
        <f>AM23+AN23</f>
        <v>0</v>
      </c>
      <c r="AP23" s="20"/>
      <c r="AQ23" s="20"/>
      <c r="AR23" s="1">
        <f>AP23+AQ23</f>
        <v>0</v>
      </c>
      <c r="AS23" s="69"/>
    </row>
    <row r="24" spans="2:45" ht="30" x14ac:dyDescent="0.25">
      <c r="B24" s="3">
        <v>210</v>
      </c>
      <c r="C24" s="4" t="s">
        <v>50</v>
      </c>
      <c r="D24" s="6">
        <v>1200</v>
      </c>
      <c r="E24" s="74" t="s">
        <v>77</v>
      </c>
      <c r="F24" s="1">
        <f t="shared" si="7"/>
        <v>0</v>
      </c>
      <c r="G24" s="1">
        <f t="shared" si="7"/>
        <v>0</v>
      </c>
      <c r="H24" s="1">
        <f t="shared" si="5"/>
        <v>0</v>
      </c>
      <c r="I24" s="20"/>
      <c r="J24" s="20"/>
      <c r="K24" s="1"/>
      <c r="L24" s="20"/>
      <c r="M24" s="20"/>
      <c r="N24" s="1"/>
      <c r="O24" s="20"/>
      <c r="P24" s="20"/>
      <c r="Q24" s="1"/>
      <c r="R24" s="20"/>
      <c r="S24" s="20"/>
      <c r="T24" s="1"/>
      <c r="U24" s="20"/>
      <c r="V24" s="20"/>
      <c r="W24" s="1"/>
      <c r="X24" s="20"/>
      <c r="Y24" s="20"/>
      <c r="Z24" s="1"/>
      <c r="AA24" s="20"/>
      <c r="AB24" s="20"/>
      <c r="AC24" s="1"/>
      <c r="AD24" s="20"/>
      <c r="AE24" s="20"/>
      <c r="AF24" s="1"/>
      <c r="AG24" s="20"/>
      <c r="AH24" s="20"/>
      <c r="AI24" s="1"/>
      <c r="AJ24" s="20"/>
      <c r="AK24" s="20"/>
      <c r="AL24" s="1">
        <f>AG24+AH24</f>
        <v>0</v>
      </c>
      <c r="AM24" s="20"/>
      <c r="AN24" s="20"/>
      <c r="AO24" s="1">
        <f>AJ24+AK24</f>
        <v>0</v>
      </c>
      <c r="AP24" s="20"/>
      <c r="AQ24" s="20"/>
      <c r="AR24" s="1">
        <f>AM24+AN24</f>
        <v>0</v>
      </c>
      <c r="AS24" s="69"/>
    </row>
    <row r="25" spans="2:45" ht="38.25" x14ac:dyDescent="0.25">
      <c r="B25" s="3">
        <v>211</v>
      </c>
      <c r="C25" s="4" t="s">
        <v>52</v>
      </c>
      <c r="D25" s="6">
        <v>800</v>
      </c>
      <c r="E25" s="74" t="s">
        <v>78</v>
      </c>
      <c r="F25" s="1">
        <f t="shared" si="7"/>
        <v>525</v>
      </c>
      <c r="G25" s="1">
        <f t="shared" si="7"/>
        <v>174</v>
      </c>
      <c r="H25" s="1">
        <f t="shared" si="5"/>
        <v>699</v>
      </c>
      <c r="I25" s="20">
        <v>347</v>
      </c>
      <c r="J25" s="20">
        <v>110</v>
      </c>
      <c r="K25" s="1">
        <f>SUM(I25:J25)</f>
        <v>457</v>
      </c>
      <c r="L25" s="20">
        <v>38</v>
      </c>
      <c r="M25" s="20">
        <v>12</v>
      </c>
      <c r="N25" s="1">
        <f>SUM(L25:M25)</f>
        <v>50</v>
      </c>
      <c r="O25" s="20">
        <v>28</v>
      </c>
      <c r="P25" s="20">
        <v>15</v>
      </c>
      <c r="Q25" s="1">
        <f>SUM(O25:P25)</f>
        <v>43</v>
      </c>
      <c r="R25" s="20">
        <v>14</v>
      </c>
      <c r="S25" s="20">
        <v>6</v>
      </c>
      <c r="T25" s="1">
        <f>SUM(R25:S25)</f>
        <v>20</v>
      </c>
      <c r="U25" s="20">
        <v>23</v>
      </c>
      <c r="V25" s="20">
        <v>8</v>
      </c>
      <c r="W25" s="1">
        <f>SUM(U25:V25)</f>
        <v>31</v>
      </c>
      <c r="X25" s="20">
        <v>36</v>
      </c>
      <c r="Y25" s="20">
        <v>16</v>
      </c>
      <c r="Z25" s="1">
        <f>SUM(X25:Y25)</f>
        <v>52</v>
      </c>
      <c r="AA25" s="20">
        <v>39</v>
      </c>
      <c r="AB25" s="20">
        <v>7</v>
      </c>
      <c r="AC25" s="1">
        <f>SUM(AA25:AB25)</f>
        <v>46</v>
      </c>
      <c r="AD25" s="20"/>
      <c r="AE25" s="20"/>
      <c r="AF25" s="1"/>
      <c r="AG25" s="20"/>
      <c r="AH25" s="20"/>
      <c r="AI25" s="1"/>
      <c r="AJ25" s="20"/>
      <c r="AK25" s="20"/>
      <c r="AL25" s="1">
        <f>AG25+AH25</f>
        <v>0</v>
      </c>
      <c r="AM25" s="20"/>
      <c r="AN25" s="20"/>
      <c r="AO25" s="1">
        <f>AJ25+AK25</f>
        <v>0</v>
      </c>
      <c r="AP25" s="20"/>
      <c r="AQ25" s="20"/>
      <c r="AR25" s="1">
        <f>AM25+AN25</f>
        <v>0</v>
      </c>
      <c r="AS25" s="69"/>
    </row>
    <row r="26" spans="2:45" ht="51" x14ac:dyDescent="0.25">
      <c r="B26" s="3">
        <v>216</v>
      </c>
      <c r="C26" s="4" t="s">
        <v>11</v>
      </c>
      <c r="D26" s="9">
        <v>10500</v>
      </c>
      <c r="E26" s="74" t="s">
        <v>79</v>
      </c>
      <c r="F26" s="1">
        <f t="shared" si="7"/>
        <v>0</v>
      </c>
      <c r="G26" s="1">
        <f t="shared" si="7"/>
        <v>0</v>
      </c>
      <c r="H26" s="1">
        <f t="shared" si="5"/>
        <v>0</v>
      </c>
      <c r="I26" s="20"/>
      <c r="J26" s="20"/>
      <c r="K26" s="1"/>
      <c r="L26" s="20"/>
      <c r="M26" s="20"/>
      <c r="N26" s="1"/>
      <c r="O26" s="20"/>
      <c r="P26" s="20"/>
      <c r="Q26" s="1"/>
      <c r="R26" s="20"/>
      <c r="S26" s="20"/>
      <c r="T26" s="1"/>
      <c r="U26" s="20"/>
      <c r="V26" s="20"/>
      <c r="W26" s="1"/>
      <c r="X26" s="20"/>
      <c r="Y26" s="20"/>
      <c r="Z26" s="1"/>
      <c r="AA26" s="20"/>
      <c r="AB26" s="20"/>
      <c r="AC26" s="1"/>
      <c r="AD26" s="20"/>
      <c r="AE26" s="20"/>
      <c r="AF26" s="1"/>
      <c r="AG26" s="20"/>
      <c r="AH26" s="20"/>
      <c r="AI26" s="1"/>
      <c r="AJ26" s="20"/>
      <c r="AK26" s="20"/>
      <c r="AL26" s="1">
        <f>AG26+AH26</f>
        <v>0</v>
      </c>
      <c r="AM26" s="20"/>
      <c r="AN26" s="20"/>
      <c r="AO26" s="1">
        <f>AJ26+AK26</f>
        <v>0</v>
      </c>
      <c r="AP26" s="20"/>
      <c r="AQ26" s="20"/>
      <c r="AR26" s="1">
        <f>AM26+AN26</f>
        <v>0</v>
      </c>
      <c r="AS26" s="69"/>
    </row>
    <row r="27" spans="2:45" ht="30" x14ac:dyDescent="0.25">
      <c r="B27" s="24" t="s">
        <v>81</v>
      </c>
      <c r="C27" s="4" t="s">
        <v>80</v>
      </c>
      <c r="D27" s="9"/>
      <c r="E27" s="74" t="s">
        <v>82</v>
      </c>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2"/>
      <c r="AH27" s="22"/>
      <c r="AI27" s="2"/>
      <c r="AJ27" s="22"/>
      <c r="AK27" s="22"/>
      <c r="AL27" s="2"/>
      <c r="AM27" s="22"/>
      <c r="AN27" s="22"/>
      <c r="AO27" s="2"/>
      <c r="AP27" s="22"/>
      <c r="AQ27" s="22"/>
      <c r="AR27" s="2"/>
      <c r="AS27" s="69"/>
    </row>
    <row r="28" spans="2:45" ht="30" x14ac:dyDescent="0.25">
      <c r="B28" s="3">
        <v>217</v>
      </c>
      <c r="C28" s="4" t="s">
        <v>0</v>
      </c>
      <c r="D28" s="9">
        <v>714</v>
      </c>
      <c r="E28" s="89" t="s">
        <v>83</v>
      </c>
      <c r="F28" s="2">
        <f>I28+L28+O28+R28+U28+X28+AA28+AD28+AG28+AJ28+AM28+AP28</f>
        <v>0</v>
      </c>
      <c r="G28" s="2">
        <f>J28+M28+P28+S28+V28+Y28+AB28+AE28+AH28+AK28+AN28+AQ28</f>
        <v>0</v>
      </c>
      <c r="H28" s="2">
        <f t="shared" ref="H28:H33" si="8">F28+G28</f>
        <v>0</v>
      </c>
      <c r="I28" s="2"/>
      <c r="J28" s="2"/>
      <c r="K28" s="2"/>
      <c r="L28" s="2"/>
      <c r="M28" s="2"/>
      <c r="N28" s="2"/>
      <c r="O28" s="2"/>
      <c r="P28" s="2"/>
      <c r="Q28" s="2"/>
      <c r="R28" s="2"/>
      <c r="S28" s="2"/>
      <c r="T28" s="2"/>
      <c r="U28" s="2"/>
      <c r="V28" s="2"/>
      <c r="W28" s="2"/>
      <c r="X28" s="2"/>
      <c r="Y28" s="2"/>
      <c r="Z28" s="2"/>
      <c r="AA28" s="2"/>
      <c r="AB28" s="2"/>
      <c r="AC28" s="2"/>
      <c r="AD28" s="2"/>
      <c r="AE28" s="2">
        <f>SUM(AE29:AE30)</f>
        <v>0</v>
      </c>
      <c r="AF28" s="2">
        <f>SUM(AF29:AF31)</f>
        <v>0</v>
      </c>
      <c r="AG28" s="2">
        <f>SUM(AG29:AG30)</f>
        <v>0</v>
      </c>
      <c r="AH28" s="2">
        <f>SUM(AH29:AH30)</f>
        <v>0</v>
      </c>
      <c r="AI28" s="2">
        <f>SUM(AI29:AI31)</f>
        <v>0</v>
      </c>
      <c r="AJ28" s="2">
        <f>SUM(AJ29:AJ30)</f>
        <v>0</v>
      </c>
      <c r="AK28" s="2">
        <f>SUM(AK29:AK30)</f>
        <v>0</v>
      </c>
      <c r="AL28" s="2">
        <f>SUM(AL29:AL31)</f>
        <v>0</v>
      </c>
      <c r="AM28" s="2">
        <f>SUM(AM29:AM30)</f>
        <v>0</v>
      </c>
      <c r="AN28" s="2">
        <f>SUM(AN29:AN30)</f>
        <v>0</v>
      </c>
      <c r="AO28" s="2">
        <f>SUM(AO29:AO31)</f>
        <v>0</v>
      </c>
      <c r="AP28" s="2">
        <f>SUM(AP29:AP30)</f>
        <v>0</v>
      </c>
      <c r="AQ28" s="2">
        <f>SUM(AQ29:AQ30)</f>
        <v>0</v>
      </c>
      <c r="AR28" s="2">
        <f>SUM(AR29:AR31)</f>
        <v>0</v>
      </c>
      <c r="AS28" s="69"/>
    </row>
    <row r="29" spans="2:45" ht="25.5" x14ac:dyDescent="0.25">
      <c r="B29" s="7">
        <v>217</v>
      </c>
      <c r="C29" s="10" t="s">
        <v>39</v>
      </c>
      <c r="D29" s="6">
        <v>184</v>
      </c>
      <c r="E29" s="90"/>
      <c r="F29" s="1">
        <f t="shared" ref="F29:G33" si="9">I29+L29+O29+R29+U29+X29+AA29+AD29+AG29+AJ29+AM29+AP29</f>
        <v>0</v>
      </c>
      <c r="G29" s="1">
        <f t="shared" si="9"/>
        <v>0</v>
      </c>
      <c r="H29" s="1">
        <f t="shared" si="8"/>
        <v>0</v>
      </c>
      <c r="I29" s="20"/>
      <c r="J29" s="20"/>
      <c r="K29" s="1"/>
      <c r="L29" s="20"/>
      <c r="M29" s="20"/>
      <c r="N29" s="1"/>
      <c r="O29" s="20"/>
      <c r="P29" s="20"/>
      <c r="Q29" s="1"/>
      <c r="R29" s="20"/>
      <c r="S29" s="20"/>
      <c r="T29" s="1"/>
      <c r="U29" s="20"/>
      <c r="V29" s="20"/>
      <c r="W29" s="1"/>
      <c r="X29" s="20"/>
      <c r="Y29" s="20"/>
      <c r="Z29" s="1"/>
      <c r="AA29" s="20"/>
      <c r="AB29" s="20"/>
      <c r="AC29" s="1"/>
      <c r="AD29" s="20"/>
      <c r="AE29" s="20"/>
      <c r="AF29" s="1">
        <f>AD29+AE29</f>
        <v>0</v>
      </c>
      <c r="AG29" s="20"/>
      <c r="AH29" s="20"/>
      <c r="AI29" s="1">
        <f>AG29+AH29</f>
        <v>0</v>
      </c>
      <c r="AJ29" s="20"/>
      <c r="AK29" s="20"/>
      <c r="AL29" s="1">
        <f>AG29+AH29</f>
        <v>0</v>
      </c>
      <c r="AM29" s="20"/>
      <c r="AN29" s="20"/>
      <c r="AO29" s="1">
        <f>AJ29+AK29</f>
        <v>0</v>
      </c>
      <c r="AP29" s="20"/>
      <c r="AQ29" s="20"/>
      <c r="AR29" s="1">
        <f>AM29+AN29</f>
        <v>0</v>
      </c>
      <c r="AS29" s="69"/>
    </row>
    <row r="30" spans="2:45" x14ac:dyDescent="0.25">
      <c r="B30" s="7">
        <v>217</v>
      </c>
      <c r="C30" s="10" t="s">
        <v>40</v>
      </c>
      <c r="D30" s="6">
        <v>200</v>
      </c>
      <c r="E30" s="90"/>
      <c r="F30" s="1">
        <f t="shared" si="9"/>
        <v>0</v>
      </c>
      <c r="G30" s="1">
        <f t="shared" si="9"/>
        <v>0</v>
      </c>
      <c r="H30" s="1">
        <f t="shared" si="8"/>
        <v>0</v>
      </c>
      <c r="I30" s="20"/>
      <c r="J30" s="20"/>
      <c r="K30" s="1"/>
      <c r="L30" s="20"/>
      <c r="M30" s="20"/>
      <c r="N30" s="1"/>
      <c r="O30" s="20"/>
      <c r="P30" s="20"/>
      <c r="Q30" s="1"/>
      <c r="R30" s="20"/>
      <c r="S30" s="20"/>
      <c r="T30" s="1"/>
      <c r="U30" s="20"/>
      <c r="V30" s="20"/>
      <c r="W30" s="1"/>
      <c r="X30" s="20"/>
      <c r="Y30" s="20"/>
      <c r="Z30" s="1"/>
      <c r="AA30" s="20"/>
      <c r="AB30" s="20"/>
      <c r="AC30" s="1"/>
      <c r="AD30" s="20"/>
      <c r="AE30" s="20"/>
      <c r="AF30" s="1">
        <f>AD30+AE30</f>
        <v>0</v>
      </c>
      <c r="AG30" s="20"/>
      <c r="AH30" s="20"/>
      <c r="AI30" s="1">
        <f>AG30+AH30</f>
        <v>0</v>
      </c>
      <c r="AJ30" s="20"/>
      <c r="AK30" s="20"/>
      <c r="AL30" s="1">
        <f>AG30+AH30</f>
        <v>0</v>
      </c>
      <c r="AM30" s="20"/>
      <c r="AN30" s="20"/>
      <c r="AO30" s="1">
        <f>AJ30+AK30</f>
        <v>0</v>
      </c>
      <c r="AP30" s="20"/>
      <c r="AQ30" s="20"/>
      <c r="AR30" s="1">
        <f>AM30+AN30</f>
        <v>0</v>
      </c>
      <c r="AS30" s="69"/>
    </row>
    <row r="31" spans="2:45" x14ac:dyDescent="0.25">
      <c r="B31" s="7">
        <v>217</v>
      </c>
      <c r="C31" s="11" t="s">
        <v>41</v>
      </c>
      <c r="D31" s="6">
        <v>330</v>
      </c>
      <c r="E31" s="91"/>
      <c r="F31" s="1">
        <f t="shared" si="9"/>
        <v>0</v>
      </c>
      <c r="G31" s="1">
        <f t="shared" si="9"/>
        <v>0</v>
      </c>
      <c r="H31" s="1">
        <f t="shared" si="8"/>
        <v>0</v>
      </c>
      <c r="I31" s="20"/>
      <c r="J31" s="20"/>
      <c r="K31" s="1"/>
      <c r="L31" s="20"/>
      <c r="M31" s="20"/>
      <c r="N31" s="1"/>
      <c r="O31" s="20"/>
      <c r="P31" s="20"/>
      <c r="Q31" s="1"/>
      <c r="R31" s="20"/>
      <c r="S31" s="20"/>
      <c r="T31" s="1"/>
      <c r="U31" s="20"/>
      <c r="V31" s="20"/>
      <c r="W31" s="1"/>
      <c r="X31" s="20"/>
      <c r="Y31" s="20"/>
      <c r="Z31" s="1"/>
      <c r="AA31" s="20"/>
      <c r="AB31" s="20"/>
      <c r="AC31" s="1"/>
      <c r="AD31" s="20"/>
      <c r="AE31" s="20"/>
      <c r="AF31" s="1">
        <f>AD31+AE31</f>
        <v>0</v>
      </c>
      <c r="AG31" s="20"/>
      <c r="AH31" s="20"/>
      <c r="AI31" s="1">
        <f>AG31+AH31</f>
        <v>0</v>
      </c>
      <c r="AJ31" s="20"/>
      <c r="AK31" s="20"/>
      <c r="AL31" s="1">
        <f>AG31+AH31</f>
        <v>0</v>
      </c>
      <c r="AM31" s="20"/>
      <c r="AN31" s="20"/>
      <c r="AO31" s="1">
        <f>AJ31+AK31</f>
        <v>0</v>
      </c>
      <c r="AP31" s="20"/>
      <c r="AQ31" s="20"/>
      <c r="AR31" s="1">
        <f>AM31+AN31</f>
        <v>0</v>
      </c>
      <c r="AS31" s="69"/>
    </row>
    <row r="32" spans="2:45" ht="51" x14ac:dyDescent="0.25">
      <c r="B32" s="3">
        <v>220</v>
      </c>
      <c r="C32" s="4" t="s">
        <v>14</v>
      </c>
      <c r="D32" s="5">
        <v>100</v>
      </c>
      <c r="E32" s="74" t="s">
        <v>79</v>
      </c>
      <c r="F32" s="1">
        <f t="shared" si="9"/>
        <v>0</v>
      </c>
      <c r="G32" s="1">
        <f t="shared" si="9"/>
        <v>0</v>
      </c>
      <c r="H32" s="1">
        <f t="shared" si="8"/>
        <v>0</v>
      </c>
      <c r="I32" s="20"/>
      <c r="J32" s="20"/>
      <c r="K32" s="1"/>
      <c r="L32" s="20"/>
      <c r="M32" s="20"/>
      <c r="N32" s="1"/>
      <c r="O32" s="20"/>
      <c r="P32" s="20"/>
      <c r="Q32" s="1"/>
      <c r="R32" s="20"/>
      <c r="S32" s="20"/>
      <c r="T32" s="1"/>
      <c r="U32" s="20"/>
      <c r="V32" s="20"/>
      <c r="W32" s="1"/>
      <c r="X32" s="20"/>
      <c r="Y32" s="20"/>
      <c r="Z32" s="1"/>
      <c r="AA32" s="20"/>
      <c r="AB32" s="20"/>
      <c r="AC32" s="1"/>
      <c r="AD32" s="20"/>
      <c r="AE32" s="20"/>
      <c r="AF32" s="1">
        <f>AD32+AE32</f>
        <v>0</v>
      </c>
      <c r="AG32" s="20"/>
      <c r="AH32" s="20"/>
      <c r="AI32" s="1">
        <f>AG32+AH32</f>
        <v>0</v>
      </c>
      <c r="AJ32" s="20"/>
      <c r="AK32" s="20"/>
      <c r="AL32" s="1">
        <f>AG32+AH32</f>
        <v>0</v>
      </c>
      <c r="AM32" s="20"/>
      <c r="AN32" s="20"/>
      <c r="AO32" s="1">
        <f>AJ32+AK32</f>
        <v>0</v>
      </c>
      <c r="AP32" s="20"/>
      <c r="AQ32" s="20"/>
      <c r="AR32" s="1">
        <f>AM32+AN32</f>
        <v>0</v>
      </c>
      <c r="AS32" s="69"/>
    </row>
    <row r="33" spans="2:45" ht="45" x14ac:dyDescent="0.25">
      <c r="B33" s="3">
        <v>275</v>
      </c>
      <c r="C33" s="4" t="s">
        <v>51</v>
      </c>
      <c r="D33" s="5">
        <v>400</v>
      </c>
      <c r="E33" s="74" t="s">
        <v>84</v>
      </c>
      <c r="F33" s="1">
        <f t="shared" si="9"/>
        <v>0</v>
      </c>
      <c r="G33" s="1">
        <f t="shared" si="9"/>
        <v>0</v>
      </c>
      <c r="H33" s="1">
        <f t="shared" si="8"/>
        <v>0</v>
      </c>
      <c r="I33" s="20"/>
      <c r="J33" s="20"/>
      <c r="K33" s="1"/>
      <c r="L33" s="20"/>
      <c r="M33" s="20"/>
      <c r="N33" s="1"/>
      <c r="O33" s="20"/>
      <c r="P33" s="20"/>
      <c r="Q33" s="1"/>
      <c r="R33" s="20"/>
      <c r="S33" s="20"/>
      <c r="T33" s="1"/>
      <c r="U33" s="20"/>
      <c r="V33" s="20"/>
      <c r="W33" s="1"/>
      <c r="X33" s="20"/>
      <c r="Y33" s="20"/>
      <c r="Z33" s="1"/>
      <c r="AA33" s="20"/>
      <c r="AB33" s="20"/>
      <c r="AC33" s="1"/>
      <c r="AD33" s="20"/>
      <c r="AE33" s="20"/>
      <c r="AF33" s="1">
        <f>AD33+AE33</f>
        <v>0</v>
      </c>
      <c r="AG33" s="20"/>
      <c r="AH33" s="20"/>
      <c r="AI33" s="1">
        <f>AG33+AH33</f>
        <v>0</v>
      </c>
      <c r="AJ33" s="20"/>
      <c r="AK33" s="20"/>
      <c r="AL33" s="1">
        <f>AG33+AH33</f>
        <v>0</v>
      </c>
      <c r="AM33" s="20"/>
      <c r="AN33" s="20"/>
      <c r="AO33" s="1">
        <f>AJ33+AK33</f>
        <v>0</v>
      </c>
      <c r="AP33" s="20"/>
      <c r="AQ33" s="20"/>
      <c r="AR33" s="1">
        <f>AM33+AN33</f>
        <v>0</v>
      </c>
      <c r="AS33" s="69"/>
    </row>
  </sheetData>
  <protectedRanges>
    <protectedRange sqref="C29:C31" name="Rango1_15_1_3_2"/>
    <protectedRange sqref="B28" name="Rango1_15_1_2_1_1_2"/>
    <protectedRange sqref="B11" name="Rango1_15_1_2_1_1_2_1"/>
    <protectedRange sqref="B14" name="Rango1_15_1_2_1_1_2_2"/>
    <protectedRange sqref="B26:B27" name="Rango1_15_1_2_1_1_2_4"/>
    <protectedRange sqref="B15:B17 B32" name="Rango1_15_1_2_1_1_2_5"/>
    <protectedRange sqref="B20" name="Rango1_15_1_2_2_2_1_2"/>
    <protectedRange sqref="C21:C22" name="Rango1_15_1_5_1_2"/>
    <protectedRange sqref="B23" name="Rango1_15_1_2_1_1_2_6"/>
    <protectedRange sqref="C24" name="Rango1_15_1_3_2_1"/>
    <protectedRange sqref="B24" name="Rango1_15_1_2_1_1_2_11"/>
    <protectedRange sqref="C33" name="Rango1_15_1_3_2_2"/>
    <protectedRange sqref="B33" name="Rango1_15_1_2_1_1_2_12"/>
    <protectedRange sqref="D8:E8" name="Rango1_15_1_2_1_1_2_16"/>
    <protectedRange sqref="B8" name="Rango1_15_1_2_1_1_2_17"/>
    <protectedRange sqref="D10:E10 D9" name="Rango1_15_1_2_1_1_2_18"/>
  </protectedRanges>
  <mergeCells count="46">
    <mergeCell ref="I6:K6"/>
    <mergeCell ref="E1:F1"/>
    <mergeCell ref="G1:I1"/>
    <mergeCell ref="B2:C4"/>
    <mergeCell ref="E2:F2"/>
    <mergeCell ref="G2:I2"/>
    <mergeCell ref="E3:F3"/>
    <mergeCell ref="G3:I3"/>
    <mergeCell ref="E4:F4"/>
    <mergeCell ref="G4:I4"/>
    <mergeCell ref="B6:B7"/>
    <mergeCell ref="C6:C7"/>
    <mergeCell ref="D6:D7"/>
    <mergeCell ref="E6:E7"/>
    <mergeCell ref="F6:H6"/>
    <mergeCell ref="AS6:AS7"/>
    <mergeCell ref="L6:N6"/>
    <mergeCell ref="O6:Q6"/>
    <mergeCell ref="R6:T6"/>
    <mergeCell ref="U6:W6"/>
    <mergeCell ref="X6:Z6"/>
    <mergeCell ref="AA6:AC6"/>
    <mergeCell ref="AD6:AF6"/>
    <mergeCell ref="AG6:AI6"/>
    <mergeCell ref="AJ6:AL6"/>
    <mergeCell ref="AM6:AO6"/>
    <mergeCell ref="AP6:AR6"/>
    <mergeCell ref="B18:B19"/>
    <mergeCell ref="C18:C19"/>
    <mergeCell ref="D18:D19"/>
    <mergeCell ref="E18:E19"/>
    <mergeCell ref="F18:H18"/>
    <mergeCell ref="AP18:AR18"/>
    <mergeCell ref="AS18:AS19"/>
    <mergeCell ref="L18:N18"/>
    <mergeCell ref="O18:Q18"/>
    <mergeCell ref="R18:T18"/>
    <mergeCell ref="U18:W18"/>
    <mergeCell ref="X18:Z18"/>
    <mergeCell ref="AA18:AC18"/>
    <mergeCell ref="E28:E31"/>
    <mergeCell ref="AD18:AF18"/>
    <mergeCell ref="AG18:AI18"/>
    <mergeCell ref="AJ18:AL18"/>
    <mergeCell ref="AM18:AO18"/>
    <mergeCell ref="I18:K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4"/>
  <sheetViews>
    <sheetView topLeftCell="E10" workbookViewId="0">
      <selection activeCell="T18" sqref="T18:T19"/>
    </sheetView>
  </sheetViews>
  <sheetFormatPr baseColWidth="10" defaultRowHeight="15" x14ac:dyDescent="0.25"/>
  <cols>
    <col min="1" max="1" width="4.42578125" style="26" customWidth="1"/>
    <col min="2" max="2" width="8.7109375" style="26" customWidth="1"/>
    <col min="3" max="3" width="52.5703125" style="26" customWidth="1"/>
    <col min="4" max="4" width="11.42578125" style="26"/>
    <col min="5" max="5" width="22.5703125" style="26" customWidth="1"/>
    <col min="6" max="6" width="15.140625" style="26" bestFit="1" customWidth="1"/>
    <col min="7" max="18" width="11.85546875" style="26" customWidth="1"/>
    <col min="19" max="19" width="38" style="26" customWidth="1"/>
    <col min="20" max="20" width="16.42578125" style="26" customWidth="1"/>
    <col min="21" max="16384" width="11.42578125" style="26"/>
  </cols>
  <sheetData>
    <row r="1" spans="1:37" x14ac:dyDescent="0.25">
      <c r="E1" s="119" t="s">
        <v>91</v>
      </c>
      <c r="F1" s="119"/>
      <c r="G1" s="119" t="s">
        <v>92</v>
      </c>
      <c r="H1" s="119"/>
      <c r="I1" s="119"/>
    </row>
    <row r="2" spans="1:37" ht="21" x14ac:dyDescent="0.25">
      <c r="A2" s="27"/>
      <c r="B2" s="120" t="s">
        <v>65</v>
      </c>
      <c r="C2" s="120"/>
      <c r="D2" s="28" t="s">
        <v>60</v>
      </c>
      <c r="E2" s="121" t="s">
        <v>134</v>
      </c>
      <c r="F2" s="121"/>
      <c r="G2" s="104" t="s">
        <v>129</v>
      </c>
      <c r="H2" s="104"/>
      <c r="I2" s="104"/>
      <c r="J2" s="29"/>
      <c r="K2" s="29"/>
      <c r="L2" s="29"/>
      <c r="M2" s="29"/>
      <c r="N2" s="29"/>
      <c r="O2" s="29"/>
      <c r="P2" s="29"/>
      <c r="Q2" s="29"/>
      <c r="R2" s="29"/>
      <c r="S2" s="29"/>
      <c r="T2" s="29"/>
      <c r="U2" s="29"/>
      <c r="V2" s="30"/>
      <c r="W2" s="30"/>
      <c r="X2" s="30"/>
      <c r="Y2" s="30"/>
      <c r="Z2" s="30"/>
      <c r="AA2" s="30"/>
      <c r="AB2" s="30"/>
      <c r="AC2" s="30"/>
      <c r="AD2" s="30"/>
      <c r="AE2" s="30"/>
      <c r="AF2" s="30"/>
      <c r="AG2" s="30"/>
      <c r="AH2" s="30"/>
      <c r="AI2" s="30"/>
      <c r="AJ2" s="30"/>
      <c r="AK2" s="30"/>
    </row>
    <row r="3" spans="1:37" ht="21" x14ac:dyDescent="0.25">
      <c r="A3" s="27"/>
      <c r="B3" s="120"/>
      <c r="C3" s="120"/>
      <c r="D3" s="28" t="s">
        <v>61</v>
      </c>
      <c r="E3" s="121" t="s">
        <v>135</v>
      </c>
      <c r="F3" s="121"/>
      <c r="G3" s="104" t="s">
        <v>130</v>
      </c>
      <c r="H3" s="104"/>
      <c r="I3" s="104"/>
      <c r="J3" s="29"/>
      <c r="K3" s="29"/>
      <c r="L3" s="29"/>
      <c r="M3" s="29"/>
      <c r="N3" s="29"/>
      <c r="O3" s="29"/>
      <c r="P3" s="29"/>
      <c r="Q3" s="29"/>
      <c r="R3" s="29"/>
      <c r="S3" s="29"/>
      <c r="T3" s="29"/>
      <c r="U3" s="29"/>
      <c r="V3" s="30"/>
      <c r="W3" s="30"/>
      <c r="X3" s="30"/>
      <c r="Y3" s="30"/>
      <c r="Z3" s="30"/>
      <c r="AA3" s="30"/>
      <c r="AB3" s="30"/>
      <c r="AC3" s="30"/>
      <c r="AD3" s="30"/>
      <c r="AE3" s="30"/>
      <c r="AF3" s="30"/>
      <c r="AG3" s="30"/>
      <c r="AH3" s="30"/>
      <c r="AI3" s="30"/>
      <c r="AJ3" s="30"/>
      <c r="AK3" s="30"/>
    </row>
    <row r="4" spans="1:37" s="29" customFormat="1" ht="21" x14ac:dyDescent="0.25">
      <c r="A4" s="31"/>
      <c r="B4" s="120"/>
      <c r="C4" s="120"/>
      <c r="D4" s="28" t="s">
        <v>93</v>
      </c>
      <c r="E4" s="121" t="s">
        <v>136</v>
      </c>
      <c r="F4" s="121"/>
      <c r="G4" s="104" t="s">
        <v>131</v>
      </c>
      <c r="H4" s="104"/>
      <c r="I4" s="104"/>
    </row>
    <row r="6" spans="1:37" s="32" customFormat="1" x14ac:dyDescent="0.25">
      <c r="B6" s="107" t="s">
        <v>20</v>
      </c>
      <c r="C6" s="109" t="s">
        <v>21</v>
      </c>
      <c r="D6" s="107" t="s">
        <v>22</v>
      </c>
      <c r="E6" s="122" t="s">
        <v>59</v>
      </c>
      <c r="F6" s="107" t="s">
        <v>58</v>
      </c>
      <c r="G6" s="111" t="s">
        <v>27</v>
      </c>
      <c r="H6" s="111" t="s">
        <v>28</v>
      </c>
      <c r="I6" s="111" t="s">
        <v>29</v>
      </c>
      <c r="J6" s="111" t="s">
        <v>30</v>
      </c>
      <c r="K6" s="111" t="s">
        <v>31</v>
      </c>
      <c r="L6" s="111" t="s">
        <v>32</v>
      </c>
      <c r="M6" s="111" t="s">
        <v>33</v>
      </c>
      <c r="N6" s="111" t="s">
        <v>34</v>
      </c>
      <c r="O6" s="111" t="s">
        <v>35</v>
      </c>
      <c r="P6" s="111" t="s">
        <v>36</v>
      </c>
      <c r="Q6" s="111" t="s">
        <v>37</v>
      </c>
      <c r="R6" s="116" t="s">
        <v>38</v>
      </c>
      <c r="S6" s="93" t="s">
        <v>132</v>
      </c>
    </row>
    <row r="7" spans="1:37" s="32" customFormat="1" x14ac:dyDescent="0.25">
      <c r="B7" s="108"/>
      <c r="C7" s="110"/>
      <c r="D7" s="108"/>
      <c r="E7" s="123"/>
      <c r="F7" s="108"/>
      <c r="G7" s="112"/>
      <c r="H7" s="112"/>
      <c r="I7" s="112"/>
      <c r="J7" s="112"/>
      <c r="K7" s="112"/>
      <c r="L7" s="112"/>
      <c r="M7" s="112"/>
      <c r="N7" s="112"/>
      <c r="O7" s="112"/>
      <c r="P7" s="112"/>
      <c r="Q7" s="112"/>
      <c r="R7" s="116"/>
      <c r="S7" s="94"/>
    </row>
    <row r="8" spans="1:37" ht="38.25" x14ac:dyDescent="0.25">
      <c r="A8" s="79"/>
      <c r="B8" s="33">
        <v>218</v>
      </c>
      <c r="C8" s="34" t="s">
        <v>12</v>
      </c>
      <c r="D8" s="35">
        <v>4074</v>
      </c>
      <c r="E8" s="36" t="s">
        <v>87</v>
      </c>
      <c r="F8" s="37">
        <f>G8+H8+I8+J8+K8+L8+M8+N8+O8+P8+Q8+R8</f>
        <v>921</v>
      </c>
      <c r="G8" s="44">
        <v>222</v>
      </c>
      <c r="H8" s="44">
        <v>303</v>
      </c>
      <c r="I8" s="44">
        <v>231</v>
      </c>
      <c r="J8" s="44">
        <v>165</v>
      </c>
      <c r="K8" s="38"/>
      <c r="L8" s="38"/>
      <c r="M8" s="38"/>
      <c r="N8" s="38"/>
      <c r="O8" s="38"/>
      <c r="P8" s="38"/>
      <c r="Q8" s="38"/>
      <c r="R8" s="39"/>
      <c r="S8" s="80" t="s">
        <v>137</v>
      </c>
    </row>
    <row r="9" spans="1:37" x14ac:dyDescent="0.25">
      <c r="S9" s="81"/>
    </row>
    <row r="10" spans="1:37" s="32" customFormat="1" x14ac:dyDescent="0.25">
      <c r="B10" s="107" t="s">
        <v>20</v>
      </c>
      <c r="C10" s="109" t="s">
        <v>21</v>
      </c>
      <c r="D10" s="107" t="s">
        <v>22</v>
      </c>
      <c r="E10" s="76"/>
      <c r="F10" s="107" t="s">
        <v>58</v>
      </c>
      <c r="G10" s="111" t="s">
        <v>27</v>
      </c>
      <c r="H10" s="111" t="s">
        <v>28</v>
      </c>
      <c r="I10" s="111" t="s">
        <v>29</v>
      </c>
      <c r="J10" s="111" t="s">
        <v>30</v>
      </c>
      <c r="K10" s="111" t="s">
        <v>31</v>
      </c>
      <c r="L10" s="111" t="s">
        <v>32</v>
      </c>
      <c r="M10" s="111" t="s">
        <v>33</v>
      </c>
      <c r="N10" s="111" t="s">
        <v>34</v>
      </c>
      <c r="O10" s="111" t="s">
        <v>35</v>
      </c>
      <c r="P10" s="111" t="s">
        <v>36</v>
      </c>
      <c r="Q10" s="111" t="s">
        <v>37</v>
      </c>
      <c r="R10" s="116" t="s">
        <v>38</v>
      </c>
      <c r="S10" s="93" t="s">
        <v>132</v>
      </c>
    </row>
    <row r="11" spans="1:37" s="32" customFormat="1" x14ac:dyDescent="0.25">
      <c r="B11" s="108"/>
      <c r="C11" s="110"/>
      <c r="D11" s="108"/>
      <c r="E11" s="77"/>
      <c r="F11" s="108"/>
      <c r="G11" s="112"/>
      <c r="H11" s="112"/>
      <c r="I11" s="112"/>
      <c r="J11" s="112"/>
      <c r="K11" s="112"/>
      <c r="L11" s="112"/>
      <c r="M11" s="112"/>
      <c r="N11" s="112"/>
      <c r="O11" s="112"/>
      <c r="P11" s="112"/>
      <c r="Q11" s="112"/>
      <c r="R11" s="116"/>
      <c r="S11" s="94"/>
    </row>
    <row r="12" spans="1:37" ht="30" x14ac:dyDescent="0.25">
      <c r="A12" s="82"/>
      <c r="B12" s="33">
        <v>208</v>
      </c>
      <c r="C12" s="34" t="s">
        <v>48</v>
      </c>
      <c r="D12" s="35">
        <v>406050</v>
      </c>
      <c r="E12" s="36" t="s">
        <v>76</v>
      </c>
      <c r="F12" s="37">
        <f>G12+H12+I12+J12+K12+L12+M12+N12+O12+P12+Q12+R12</f>
        <v>184521</v>
      </c>
      <c r="G12" s="44">
        <v>44488</v>
      </c>
      <c r="H12" s="44">
        <v>46331</v>
      </c>
      <c r="I12" s="44">
        <v>56930</v>
      </c>
      <c r="J12" s="44">
        <v>36772</v>
      </c>
      <c r="K12" s="38"/>
      <c r="L12" s="38"/>
      <c r="M12" s="38"/>
      <c r="N12" s="38"/>
      <c r="O12" s="38"/>
      <c r="P12" s="38"/>
      <c r="Q12" s="38"/>
      <c r="R12" s="39"/>
      <c r="S12" s="80" t="s">
        <v>138</v>
      </c>
    </row>
    <row r="13" spans="1:37" ht="30" x14ac:dyDescent="0.25">
      <c r="A13" s="82"/>
      <c r="B13" s="33">
        <v>209</v>
      </c>
      <c r="C13" s="34" t="s">
        <v>49</v>
      </c>
      <c r="D13" s="35">
        <v>70000</v>
      </c>
      <c r="E13" s="36" t="s">
        <v>76</v>
      </c>
      <c r="F13" s="37">
        <f>G13+H13+I13+J13+K13+L13+M13+N13+O13+P13+Q13+R13</f>
        <v>23010</v>
      </c>
      <c r="G13" s="44">
        <v>1649</v>
      </c>
      <c r="H13" s="44">
        <v>7375</v>
      </c>
      <c r="I13" s="44">
        <v>8095</v>
      </c>
      <c r="J13" s="44">
        <v>5891</v>
      </c>
      <c r="K13" s="38"/>
      <c r="L13" s="38"/>
      <c r="M13" s="38"/>
      <c r="N13" s="38"/>
      <c r="O13" s="38"/>
      <c r="P13" s="38"/>
      <c r="Q13" s="38"/>
      <c r="R13" s="39"/>
      <c r="S13" s="80" t="s">
        <v>138</v>
      </c>
    </row>
    <row r="14" spans="1:37" ht="45" x14ac:dyDescent="0.25">
      <c r="A14" s="82"/>
      <c r="B14" s="33">
        <v>219</v>
      </c>
      <c r="C14" s="34" t="s">
        <v>13</v>
      </c>
      <c r="D14" s="35">
        <v>290000</v>
      </c>
      <c r="E14" s="36" t="s">
        <v>88</v>
      </c>
      <c r="F14" s="37">
        <f>G14+H14+I14+J14+K14+L14+M14+N14+O14+P14+Q14+R14</f>
        <v>71743</v>
      </c>
      <c r="G14" s="44">
        <v>14858</v>
      </c>
      <c r="H14" s="44">
        <v>23501</v>
      </c>
      <c r="I14" s="44">
        <v>20982</v>
      </c>
      <c r="J14" s="44">
        <v>12402</v>
      </c>
      <c r="K14" s="38"/>
      <c r="L14" s="38"/>
      <c r="M14" s="38"/>
      <c r="N14" s="38"/>
      <c r="O14" s="38"/>
      <c r="P14" s="38"/>
      <c r="Q14" s="38"/>
      <c r="R14" s="39"/>
      <c r="S14" s="80" t="s">
        <v>138</v>
      </c>
    </row>
    <row r="15" spans="1:37" ht="30" x14ac:dyDescent="0.25">
      <c r="A15" s="83"/>
      <c r="B15" s="33">
        <v>221</v>
      </c>
      <c r="C15" s="34" t="s">
        <v>15</v>
      </c>
      <c r="D15" s="35">
        <v>36259</v>
      </c>
      <c r="E15" s="36" t="s">
        <v>89</v>
      </c>
      <c r="F15" s="84">
        <f>G15+H15+I15+J15+K15+L15+M15+N15+O15+P15+Q15+R15</f>
        <v>9317</v>
      </c>
      <c r="G15" s="85">
        <v>1747</v>
      </c>
      <c r="H15" s="85">
        <v>3015</v>
      </c>
      <c r="I15" s="85">
        <v>2679</v>
      </c>
      <c r="J15" s="85">
        <v>1876</v>
      </c>
      <c r="K15" s="38"/>
      <c r="L15" s="38"/>
      <c r="M15" s="38"/>
      <c r="N15" s="38"/>
      <c r="O15" s="38"/>
      <c r="P15" s="38"/>
      <c r="Q15" s="38"/>
      <c r="R15" s="39"/>
      <c r="S15" s="86"/>
    </row>
    <row r="16" spans="1:37" ht="45" x14ac:dyDescent="0.25">
      <c r="A16" s="82"/>
      <c r="B16" s="33">
        <v>224</v>
      </c>
      <c r="C16" s="34" t="s">
        <v>18</v>
      </c>
      <c r="D16" s="35">
        <v>19972</v>
      </c>
      <c r="E16" s="36" t="s">
        <v>89</v>
      </c>
      <c r="F16" s="37">
        <f>G16+H16+I16+J16+K16+L16+M16+N16+O16+P16+Q16+R16</f>
        <v>6344</v>
      </c>
      <c r="G16" s="44">
        <v>1612</v>
      </c>
      <c r="H16" s="44">
        <v>1612</v>
      </c>
      <c r="I16" s="44">
        <v>1508</v>
      </c>
      <c r="J16" s="44">
        <v>1612</v>
      </c>
      <c r="K16" s="44"/>
      <c r="L16" s="44"/>
      <c r="M16" s="44"/>
      <c r="N16" s="44"/>
      <c r="O16" s="44"/>
      <c r="P16" s="44"/>
      <c r="Q16" s="44"/>
      <c r="R16" s="87"/>
      <c r="S16" s="80" t="s">
        <v>138</v>
      </c>
    </row>
    <row r="17" spans="1:20" ht="21" x14ac:dyDescent="0.25">
      <c r="A17" s="83"/>
      <c r="B17" s="33">
        <v>215</v>
      </c>
      <c r="C17" s="34" t="s">
        <v>19</v>
      </c>
      <c r="D17" s="35">
        <v>39000</v>
      </c>
      <c r="E17" s="113" t="s">
        <v>89</v>
      </c>
      <c r="F17" s="37">
        <f t="shared" ref="F17:R17" si="0">SUM(F18:F19)</f>
        <v>26077</v>
      </c>
      <c r="G17" s="37">
        <f t="shared" si="0"/>
        <v>1741</v>
      </c>
      <c r="H17" s="37">
        <f t="shared" si="0"/>
        <v>2857</v>
      </c>
      <c r="I17" s="37">
        <f t="shared" si="0"/>
        <v>2902</v>
      </c>
      <c r="J17" s="37">
        <f t="shared" si="0"/>
        <v>2211</v>
      </c>
      <c r="K17" s="37">
        <f t="shared" si="0"/>
        <v>4844</v>
      </c>
      <c r="L17" s="37">
        <f t="shared" si="0"/>
        <v>5872</v>
      </c>
      <c r="M17" s="37">
        <f t="shared" si="0"/>
        <v>5650</v>
      </c>
      <c r="N17" s="37">
        <f t="shared" si="0"/>
        <v>0</v>
      </c>
      <c r="O17" s="37">
        <f t="shared" si="0"/>
        <v>0</v>
      </c>
      <c r="P17" s="37">
        <f t="shared" si="0"/>
        <v>0</v>
      </c>
      <c r="Q17" s="37">
        <f t="shared" si="0"/>
        <v>0</v>
      </c>
      <c r="R17" s="40">
        <f t="shared" si="0"/>
        <v>0</v>
      </c>
      <c r="S17" s="86"/>
    </row>
    <row r="18" spans="1:20" ht="63" customHeight="1" x14ac:dyDescent="0.25">
      <c r="A18" s="105"/>
      <c r="B18" s="41" t="s">
        <v>9</v>
      </c>
      <c r="C18" s="42" t="s">
        <v>7</v>
      </c>
      <c r="D18" s="43">
        <v>21500</v>
      </c>
      <c r="E18" s="114"/>
      <c r="F18" s="37">
        <f>G18+H18+I18+J18+K18+L18+M18+N18+O18+P18+Q18+R18</f>
        <v>14332</v>
      </c>
      <c r="G18" s="85">
        <v>870</v>
      </c>
      <c r="H18" s="85">
        <v>1671</v>
      </c>
      <c r="I18" s="85">
        <v>1712</v>
      </c>
      <c r="J18" s="85">
        <v>1226</v>
      </c>
      <c r="K18" s="44">
        <v>2770</v>
      </c>
      <c r="L18" s="44">
        <v>3203</v>
      </c>
      <c r="M18" s="44">
        <v>2880</v>
      </c>
      <c r="N18" s="44"/>
      <c r="O18" s="44"/>
      <c r="P18" s="44"/>
      <c r="Q18" s="44"/>
      <c r="R18" s="87"/>
      <c r="S18" s="86"/>
      <c r="T18" s="106"/>
    </row>
    <row r="19" spans="1:20" ht="81.75" customHeight="1" x14ac:dyDescent="0.25">
      <c r="A19" s="105"/>
      <c r="B19" s="41" t="s">
        <v>10</v>
      </c>
      <c r="C19" s="42" t="s">
        <v>8</v>
      </c>
      <c r="D19" s="43">
        <v>17500</v>
      </c>
      <c r="E19" s="115"/>
      <c r="F19" s="37">
        <f>G19+H19+I19+J19+K19+L19+M19+N19+O19+P19+Q19+R19</f>
        <v>11745</v>
      </c>
      <c r="G19" s="85">
        <v>871</v>
      </c>
      <c r="H19" s="85">
        <v>1186</v>
      </c>
      <c r="I19" s="85">
        <v>1190</v>
      </c>
      <c r="J19" s="85">
        <v>985</v>
      </c>
      <c r="K19" s="44">
        <v>2074</v>
      </c>
      <c r="L19" s="44">
        <v>2669</v>
      </c>
      <c r="M19" s="44">
        <v>2770</v>
      </c>
      <c r="N19" s="44"/>
      <c r="O19" s="44"/>
      <c r="P19" s="44"/>
      <c r="Q19" s="44"/>
      <c r="R19" s="87"/>
      <c r="S19" s="86"/>
      <c r="T19" s="106"/>
    </row>
    <row r="20" spans="1:20" x14ac:dyDescent="0.25">
      <c r="S20" s="81"/>
    </row>
    <row r="21" spans="1:20" s="32" customFormat="1" x14ac:dyDescent="0.25">
      <c r="B21" s="107" t="s">
        <v>20</v>
      </c>
      <c r="C21" s="109" t="s">
        <v>21</v>
      </c>
      <c r="D21" s="107" t="s">
        <v>22</v>
      </c>
      <c r="E21" s="76"/>
      <c r="F21" s="107" t="s">
        <v>58</v>
      </c>
      <c r="G21" s="111" t="s">
        <v>27</v>
      </c>
      <c r="H21" s="111" t="s">
        <v>28</v>
      </c>
      <c r="I21" s="111" t="s">
        <v>29</v>
      </c>
      <c r="J21" s="111" t="s">
        <v>30</v>
      </c>
      <c r="K21" s="111" t="s">
        <v>31</v>
      </c>
      <c r="L21" s="111" t="s">
        <v>32</v>
      </c>
      <c r="M21" s="111" t="s">
        <v>33</v>
      </c>
      <c r="N21" s="111" t="s">
        <v>34</v>
      </c>
      <c r="O21" s="111" t="s">
        <v>35</v>
      </c>
      <c r="P21" s="111" t="s">
        <v>36</v>
      </c>
      <c r="Q21" s="111" t="s">
        <v>37</v>
      </c>
      <c r="R21" s="116" t="s">
        <v>38</v>
      </c>
      <c r="S21" s="117" t="s">
        <v>132</v>
      </c>
    </row>
    <row r="22" spans="1:20" s="32" customFormat="1" x14ac:dyDescent="0.25">
      <c r="B22" s="108"/>
      <c r="C22" s="110"/>
      <c r="D22" s="108"/>
      <c r="E22" s="77"/>
      <c r="F22" s="108"/>
      <c r="G22" s="112"/>
      <c r="H22" s="112"/>
      <c r="I22" s="112"/>
      <c r="J22" s="112"/>
      <c r="K22" s="112"/>
      <c r="L22" s="112"/>
      <c r="M22" s="112"/>
      <c r="N22" s="112"/>
      <c r="O22" s="112"/>
      <c r="P22" s="112"/>
      <c r="Q22" s="112"/>
      <c r="R22" s="116"/>
      <c r="S22" s="118"/>
    </row>
    <row r="23" spans="1:20" ht="30" x14ac:dyDescent="0.25">
      <c r="A23" s="79"/>
      <c r="B23" s="33">
        <v>205</v>
      </c>
      <c r="C23" s="34" t="s">
        <v>46</v>
      </c>
      <c r="D23" s="35">
        <v>8</v>
      </c>
      <c r="E23" s="36" t="s">
        <v>85</v>
      </c>
      <c r="F23" s="37">
        <f>G23+H23+I23+J23+K23+L23+M23+N23+O23+P23+Q23+R23</f>
        <v>0</v>
      </c>
      <c r="G23" s="44">
        <v>0</v>
      </c>
      <c r="H23" s="44">
        <v>0</v>
      </c>
      <c r="I23" s="44">
        <v>0</v>
      </c>
      <c r="J23" s="44">
        <v>0</v>
      </c>
      <c r="K23" s="44"/>
      <c r="L23" s="44"/>
      <c r="M23" s="44"/>
      <c r="N23" s="44"/>
      <c r="O23" s="44"/>
      <c r="P23" s="44"/>
      <c r="Q23" s="44"/>
      <c r="R23" s="87"/>
      <c r="S23" s="86"/>
    </row>
    <row r="24" spans="1:20" ht="30" x14ac:dyDescent="0.25">
      <c r="A24" s="79"/>
      <c r="B24" s="33">
        <v>207</v>
      </c>
      <c r="C24" s="34" t="s">
        <v>47</v>
      </c>
      <c r="D24" s="35">
        <v>97</v>
      </c>
      <c r="E24" s="36" t="s">
        <v>90</v>
      </c>
      <c r="F24" s="37">
        <f>G24+H24+I24+J24+K24+L24+M24+N24+O24+P24+Q24+R24</f>
        <v>0</v>
      </c>
      <c r="G24" s="44">
        <v>0</v>
      </c>
      <c r="H24" s="44">
        <v>0</v>
      </c>
      <c r="I24" s="44">
        <v>0</v>
      </c>
      <c r="J24" s="44">
        <v>0</v>
      </c>
      <c r="K24" s="44"/>
      <c r="L24" s="44"/>
      <c r="M24" s="44"/>
      <c r="N24" s="44"/>
      <c r="O24" s="44"/>
      <c r="P24" s="44"/>
      <c r="Q24" s="44"/>
      <c r="R24" s="87"/>
      <c r="S24" s="86"/>
    </row>
  </sheetData>
  <protectedRanges>
    <protectedRange sqref="B17" name="Rango1_15_1_2_1_1_2_3"/>
    <protectedRange sqref="B8 B14:B16" name="Rango1_15_1_2_1_1_2_5"/>
    <protectedRange sqref="B23 D23:E23" name="Rango1_15_1_2_1_1_2_7"/>
    <protectedRange sqref="B24 D24:E24" name="Rango1_15_1_2_1_1_2_8"/>
    <protectedRange sqref="D12:E12 B12" name="Rango1_15_1_2_1_1_2_9"/>
    <protectedRange sqref="B13 D13:E13" name="Rango1_15_1_2_1_1_2_10"/>
  </protectedRanges>
  <mergeCells count="64">
    <mergeCell ref="G6:G7"/>
    <mergeCell ref="E1:F1"/>
    <mergeCell ref="G1:I1"/>
    <mergeCell ref="B2:C4"/>
    <mergeCell ref="E2:F2"/>
    <mergeCell ref="G2:I2"/>
    <mergeCell ref="E3:F3"/>
    <mergeCell ref="G3:I3"/>
    <mergeCell ref="E4:F4"/>
    <mergeCell ref="G4:I4"/>
    <mergeCell ref="B6:B7"/>
    <mergeCell ref="C6:C7"/>
    <mergeCell ref="D6:D7"/>
    <mergeCell ref="E6:E7"/>
    <mergeCell ref="F6:F7"/>
    <mergeCell ref="S6:S7"/>
    <mergeCell ref="H6:H7"/>
    <mergeCell ref="I6:I7"/>
    <mergeCell ref="J6:J7"/>
    <mergeCell ref="K6:K7"/>
    <mergeCell ref="L6:L7"/>
    <mergeCell ref="M6:M7"/>
    <mergeCell ref="N6:N7"/>
    <mergeCell ref="O6:O7"/>
    <mergeCell ref="P6:P7"/>
    <mergeCell ref="Q6:Q7"/>
    <mergeCell ref="R6:R7"/>
    <mergeCell ref="H10:H11"/>
    <mergeCell ref="I10:I11"/>
    <mergeCell ref="J10:J11"/>
    <mergeCell ref="K10:K11"/>
    <mergeCell ref="L10:L11"/>
    <mergeCell ref="B10:B11"/>
    <mergeCell ref="C10:C11"/>
    <mergeCell ref="D10:D11"/>
    <mergeCell ref="F10:F11"/>
    <mergeCell ref="G10:G11"/>
    <mergeCell ref="S10:S11"/>
    <mergeCell ref="N10:N11"/>
    <mergeCell ref="M10:M11"/>
    <mergeCell ref="N21:N22"/>
    <mergeCell ref="O21:O22"/>
    <mergeCell ref="P21:P22"/>
    <mergeCell ref="M21:M22"/>
    <mergeCell ref="O10:O11"/>
    <mergeCell ref="P10:P11"/>
    <mergeCell ref="Q10:Q11"/>
    <mergeCell ref="R10:R11"/>
    <mergeCell ref="A18:A19"/>
    <mergeCell ref="T18:T19"/>
    <mergeCell ref="B21:B22"/>
    <mergeCell ref="C21:C22"/>
    <mergeCell ref="D21:D22"/>
    <mergeCell ref="F21:F22"/>
    <mergeCell ref="G21:G22"/>
    <mergeCell ref="H21:H22"/>
    <mergeCell ref="I21:I22"/>
    <mergeCell ref="J21:J22"/>
    <mergeCell ref="E17:E19"/>
    <mergeCell ref="Q21:Q22"/>
    <mergeCell ref="R21:R22"/>
    <mergeCell ref="S21:S22"/>
    <mergeCell ref="K21:K22"/>
    <mergeCell ref="L21:L2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446"/>
  <sheetViews>
    <sheetView tabSelected="1" topLeftCell="A435" workbookViewId="0">
      <selection activeCell="G435" sqref="G1:G1048576"/>
    </sheetView>
  </sheetViews>
  <sheetFormatPr baseColWidth="10" defaultRowHeight="15" x14ac:dyDescent="0.25"/>
  <cols>
    <col min="2" max="2" width="12.42578125" style="45" customWidth="1"/>
    <col min="3" max="3" width="24.42578125" customWidth="1"/>
    <col min="5" max="5" width="39.42578125" customWidth="1"/>
    <col min="6" max="6" width="20.140625" customWidth="1"/>
    <col min="7" max="7" width="22.28515625" customWidth="1"/>
    <col min="8" max="8" width="14.85546875" customWidth="1"/>
    <col min="9" max="9" width="13.28515625" customWidth="1"/>
    <col min="10" max="10" width="13.140625" customWidth="1"/>
  </cols>
  <sheetData>
    <row r="1" spans="2:12" x14ac:dyDescent="0.25">
      <c r="B1"/>
      <c r="D1" s="45"/>
    </row>
    <row r="2" spans="2:12" x14ac:dyDescent="0.25">
      <c r="B2"/>
      <c r="D2" s="45"/>
    </row>
    <row r="3" spans="2:12" x14ac:dyDescent="0.25">
      <c r="B3"/>
      <c r="D3" s="45"/>
    </row>
    <row r="4" spans="2:12" x14ac:dyDescent="0.25">
      <c r="B4"/>
      <c r="D4" s="45"/>
    </row>
    <row r="5" spans="2:12" x14ac:dyDescent="0.25">
      <c r="B5"/>
      <c r="C5" s="126" t="s">
        <v>126</v>
      </c>
      <c r="D5" s="126"/>
      <c r="E5" s="126"/>
      <c r="F5" s="126"/>
      <c r="G5" s="126"/>
      <c r="H5" s="126"/>
      <c r="I5" s="126"/>
      <c r="J5" s="126"/>
      <c r="K5" s="126"/>
      <c r="L5" s="126"/>
    </row>
    <row r="6" spans="2:12" x14ac:dyDescent="0.25">
      <c r="B6"/>
      <c r="D6" s="45"/>
    </row>
    <row r="7" spans="2:12" ht="58.5" customHeight="1" x14ac:dyDescent="0.25">
      <c r="B7" s="50" t="s">
        <v>127</v>
      </c>
      <c r="C7" s="127" t="s">
        <v>121</v>
      </c>
      <c r="D7" s="128"/>
      <c r="E7" s="51" t="s">
        <v>94</v>
      </c>
      <c r="F7" s="56">
        <v>213</v>
      </c>
      <c r="G7" s="129" t="s">
        <v>120</v>
      </c>
      <c r="H7" s="129"/>
      <c r="I7" s="129"/>
      <c r="J7" s="129"/>
    </row>
    <row r="8" spans="2:12" x14ac:dyDescent="0.25">
      <c r="B8"/>
      <c r="C8" s="50"/>
      <c r="D8" s="52"/>
      <c r="E8" s="46"/>
      <c r="F8" s="47"/>
      <c r="G8" s="53"/>
      <c r="H8" s="52"/>
      <c r="I8" s="52"/>
      <c r="J8" s="48"/>
    </row>
    <row r="9" spans="2:12" ht="36" customHeight="1" x14ac:dyDescent="0.25">
      <c r="B9" s="50" t="s">
        <v>95</v>
      </c>
      <c r="C9" s="130" t="s">
        <v>119</v>
      </c>
      <c r="D9" s="131"/>
      <c r="E9" s="48" t="s">
        <v>96</v>
      </c>
      <c r="F9" s="132" t="s">
        <v>118</v>
      </c>
      <c r="G9" s="132"/>
      <c r="H9" s="132"/>
      <c r="I9" s="132"/>
      <c r="J9" s="132"/>
    </row>
    <row r="13" spans="2:12" x14ac:dyDescent="0.25">
      <c r="B13" s="61" t="s">
        <v>123</v>
      </c>
      <c r="C13" s="60">
        <v>42370</v>
      </c>
      <c r="D13" s="61" t="s">
        <v>124</v>
      </c>
      <c r="E13" s="61" t="s">
        <v>122</v>
      </c>
      <c r="F13" s="61" t="s">
        <v>125</v>
      </c>
      <c r="G13" s="62"/>
      <c r="H13" s="124" t="s">
        <v>113</v>
      </c>
      <c r="I13" s="125"/>
    </row>
    <row r="14" spans="2:12" ht="45" x14ac:dyDescent="0.25">
      <c r="B14" s="49">
        <v>1</v>
      </c>
      <c r="C14" s="67" t="s">
        <v>115</v>
      </c>
      <c r="D14" s="49" t="s">
        <v>97</v>
      </c>
      <c r="E14" s="49" t="s">
        <v>128</v>
      </c>
      <c r="F14" s="49" t="s">
        <v>100</v>
      </c>
      <c r="H14" s="57">
        <v>153</v>
      </c>
      <c r="I14" s="58" t="s">
        <v>117</v>
      </c>
    </row>
    <row r="15" spans="2:12" ht="45" x14ac:dyDescent="0.25">
      <c r="B15" s="49">
        <v>2</v>
      </c>
      <c r="C15" s="67" t="s">
        <v>115</v>
      </c>
      <c r="D15" s="49" t="s">
        <v>98</v>
      </c>
      <c r="E15" s="49" t="s">
        <v>128</v>
      </c>
      <c r="F15" s="49" t="s">
        <v>100</v>
      </c>
      <c r="H15" s="57">
        <v>214</v>
      </c>
      <c r="I15" s="58" t="s">
        <v>116</v>
      </c>
    </row>
    <row r="16" spans="2:12" ht="45" x14ac:dyDescent="0.25">
      <c r="B16" s="49">
        <v>3</v>
      </c>
      <c r="C16" s="67" t="s">
        <v>115</v>
      </c>
      <c r="D16" s="49" t="s">
        <v>98</v>
      </c>
      <c r="E16" s="49" t="s">
        <v>128</v>
      </c>
      <c r="F16" s="49" t="s">
        <v>100</v>
      </c>
      <c r="H16" s="59">
        <f>H14+H15</f>
        <v>367</v>
      </c>
      <c r="I16" s="59" t="s">
        <v>114</v>
      </c>
    </row>
    <row r="17" spans="2:6" ht="45" x14ac:dyDescent="0.25">
      <c r="B17" s="49">
        <v>4</v>
      </c>
      <c r="C17" s="67" t="s">
        <v>115</v>
      </c>
      <c r="D17" s="49" t="s">
        <v>98</v>
      </c>
      <c r="E17" s="49" t="s">
        <v>128</v>
      </c>
      <c r="F17" s="49" t="s">
        <v>100</v>
      </c>
    </row>
    <row r="18" spans="2:6" ht="45" x14ac:dyDescent="0.25">
      <c r="B18" s="49">
        <v>5</v>
      </c>
      <c r="C18" s="67" t="s">
        <v>115</v>
      </c>
      <c r="D18" s="49" t="s">
        <v>97</v>
      </c>
      <c r="E18" s="49" t="s">
        <v>128</v>
      </c>
      <c r="F18" s="49" t="s">
        <v>100</v>
      </c>
    </row>
    <row r="19" spans="2:6" ht="45" x14ac:dyDescent="0.25">
      <c r="B19" s="49">
        <v>6</v>
      </c>
      <c r="C19" s="67" t="s">
        <v>115</v>
      </c>
      <c r="D19" s="49" t="s">
        <v>97</v>
      </c>
      <c r="E19" s="49" t="s">
        <v>128</v>
      </c>
      <c r="F19" s="49" t="s">
        <v>100</v>
      </c>
    </row>
    <row r="20" spans="2:6" ht="45" x14ac:dyDescent="0.25">
      <c r="B20" s="49">
        <v>7</v>
      </c>
      <c r="C20" s="67" t="s">
        <v>115</v>
      </c>
      <c r="D20" s="49" t="s">
        <v>97</v>
      </c>
      <c r="E20" s="49" t="s">
        <v>128</v>
      </c>
      <c r="F20" s="49" t="s">
        <v>100</v>
      </c>
    </row>
    <row r="21" spans="2:6" ht="45" x14ac:dyDescent="0.25">
      <c r="B21" s="49">
        <v>8</v>
      </c>
      <c r="C21" s="67" t="s">
        <v>115</v>
      </c>
      <c r="D21" s="49" t="s">
        <v>98</v>
      </c>
      <c r="E21" s="49" t="s">
        <v>128</v>
      </c>
      <c r="F21" s="49" t="s">
        <v>100</v>
      </c>
    </row>
    <row r="22" spans="2:6" ht="45" x14ac:dyDescent="0.25">
      <c r="B22" s="49">
        <v>9</v>
      </c>
      <c r="C22" s="67" t="s">
        <v>115</v>
      </c>
      <c r="D22" s="49" t="s">
        <v>97</v>
      </c>
      <c r="E22" s="49" t="s">
        <v>128</v>
      </c>
      <c r="F22" s="49" t="s">
        <v>100</v>
      </c>
    </row>
    <row r="23" spans="2:6" ht="45" x14ac:dyDescent="0.25">
      <c r="B23" s="49">
        <v>10</v>
      </c>
      <c r="C23" s="67" t="s">
        <v>115</v>
      </c>
      <c r="D23" s="49" t="s">
        <v>97</v>
      </c>
      <c r="E23" s="49" t="s">
        <v>128</v>
      </c>
      <c r="F23" s="49" t="s">
        <v>100</v>
      </c>
    </row>
    <row r="24" spans="2:6" ht="45" x14ac:dyDescent="0.25">
      <c r="B24" s="49">
        <v>11</v>
      </c>
      <c r="C24" s="67" t="s">
        <v>115</v>
      </c>
      <c r="D24" s="49" t="s">
        <v>98</v>
      </c>
      <c r="E24" s="49" t="s">
        <v>128</v>
      </c>
      <c r="F24" s="49" t="s">
        <v>100</v>
      </c>
    </row>
    <row r="25" spans="2:6" ht="45" x14ac:dyDescent="0.25">
      <c r="B25" s="49">
        <v>12</v>
      </c>
      <c r="C25" s="67" t="s">
        <v>115</v>
      </c>
      <c r="D25" s="49" t="s">
        <v>97</v>
      </c>
      <c r="E25" s="49" t="s">
        <v>128</v>
      </c>
      <c r="F25" s="49" t="s">
        <v>100</v>
      </c>
    </row>
    <row r="26" spans="2:6" ht="45" x14ac:dyDescent="0.25">
      <c r="B26" s="49">
        <v>13</v>
      </c>
      <c r="C26" s="67" t="s">
        <v>115</v>
      </c>
      <c r="D26" s="49" t="s">
        <v>98</v>
      </c>
      <c r="E26" s="49" t="s">
        <v>128</v>
      </c>
      <c r="F26" s="49" t="s">
        <v>100</v>
      </c>
    </row>
    <row r="27" spans="2:6" ht="45" x14ac:dyDescent="0.25">
      <c r="B27" s="49">
        <v>14</v>
      </c>
      <c r="C27" s="67" t="s">
        <v>115</v>
      </c>
      <c r="D27" s="49" t="s">
        <v>98</v>
      </c>
      <c r="E27" s="49" t="s">
        <v>128</v>
      </c>
      <c r="F27" s="49" t="s">
        <v>100</v>
      </c>
    </row>
    <row r="28" spans="2:6" ht="45" x14ac:dyDescent="0.25">
      <c r="B28" s="49">
        <v>15</v>
      </c>
      <c r="C28" s="67" t="s">
        <v>115</v>
      </c>
      <c r="D28" s="49" t="s">
        <v>97</v>
      </c>
      <c r="E28" s="49" t="s">
        <v>128</v>
      </c>
      <c r="F28" s="49" t="s">
        <v>100</v>
      </c>
    </row>
    <row r="29" spans="2:6" ht="45" x14ac:dyDescent="0.25">
      <c r="B29" s="49">
        <v>16</v>
      </c>
      <c r="C29" s="67" t="s">
        <v>115</v>
      </c>
      <c r="D29" s="49" t="s">
        <v>97</v>
      </c>
      <c r="E29" s="49" t="s">
        <v>128</v>
      </c>
      <c r="F29" s="49" t="s">
        <v>100</v>
      </c>
    </row>
    <row r="30" spans="2:6" ht="45" x14ac:dyDescent="0.25">
      <c r="B30" s="49">
        <v>17</v>
      </c>
      <c r="C30" s="67" t="s">
        <v>115</v>
      </c>
      <c r="D30" s="49" t="s">
        <v>97</v>
      </c>
      <c r="E30" s="49" t="s">
        <v>128</v>
      </c>
      <c r="F30" s="49" t="s">
        <v>100</v>
      </c>
    </row>
    <row r="31" spans="2:6" ht="45" x14ac:dyDescent="0.25">
      <c r="B31" s="49">
        <v>18</v>
      </c>
      <c r="C31" s="67" t="s">
        <v>115</v>
      </c>
      <c r="D31" s="49" t="s">
        <v>98</v>
      </c>
      <c r="E31" s="49" t="s">
        <v>128</v>
      </c>
      <c r="F31" s="49" t="s">
        <v>100</v>
      </c>
    </row>
    <row r="32" spans="2:6" ht="45" x14ac:dyDescent="0.25">
      <c r="B32" s="49">
        <v>19</v>
      </c>
      <c r="C32" s="67" t="s">
        <v>115</v>
      </c>
      <c r="D32" s="49" t="s">
        <v>97</v>
      </c>
      <c r="E32" s="49" t="s">
        <v>128</v>
      </c>
      <c r="F32" s="49" t="s">
        <v>100</v>
      </c>
    </row>
    <row r="33" spans="2:6" ht="45" x14ac:dyDescent="0.25">
      <c r="B33" s="49">
        <v>20</v>
      </c>
      <c r="C33" s="67" t="s">
        <v>115</v>
      </c>
      <c r="D33" s="49" t="s">
        <v>97</v>
      </c>
      <c r="E33" s="49" t="s">
        <v>128</v>
      </c>
      <c r="F33" s="49" t="s">
        <v>100</v>
      </c>
    </row>
    <row r="34" spans="2:6" ht="45" x14ac:dyDescent="0.25">
      <c r="B34" s="49">
        <v>21</v>
      </c>
      <c r="C34" s="67" t="s">
        <v>115</v>
      </c>
      <c r="D34" s="49" t="s">
        <v>98</v>
      </c>
      <c r="E34" s="49" t="s">
        <v>128</v>
      </c>
      <c r="F34" s="49" t="s">
        <v>100</v>
      </c>
    </row>
    <row r="35" spans="2:6" ht="45" x14ac:dyDescent="0.25">
      <c r="B35" s="49">
        <v>22</v>
      </c>
      <c r="C35" s="67" t="s">
        <v>115</v>
      </c>
      <c r="D35" s="49" t="s">
        <v>98</v>
      </c>
      <c r="E35" s="49" t="s">
        <v>128</v>
      </c>
      <c r="F35" s="49" t="s">
        <v>100</v>
      </c>
    </row>
    <row r="36" spans="2:6" ht="45" x14ac:dyDescent="0.25">
      <c r="B36" s="49">
        <v>23</v>
      </c>
      <c r="C36" s="67" t="s">
        <v>115</v>
      </c>
      <c r="D36" s="49" t="s">
        <v>98</v>
      </c>
      <c r="E36" s="49" t="s">
        <v>128</v>
      </c>
      <c r="F36" s="49" t="s">
        <v>100</v>
      </c>
    </row>
    <row r="37" spans="2:6" ht="45" x14ac:dyDescent="0.25">
      <c r="B37" s="49">
        <v>24</v>
      </c>
      <c r="C37" s="67" t="s">
        <v>115</v>
      </c>
      <c r="D37" s="49" t="s">
        <v>97</v>
      </c>
      <c r="E37" s="49" t="s">
        <v>128</v>
      </c>
      <c r="F37" s="49" t="s">
        <v>100</v>
      </c>
    </row>
    <row r="38" spans="2:6" ht="45" x14ac:dyDescent="0.25">
      <c r="B38" s="49">
        <v>25</v>
      </c>
      <c r="C38" s="67" t="s">
        <v>115</v>
      </c>
      <c r="D38" s="49" t="s">
        <v>97</v>
      </c>
      <c r="E38" s="49" t="s">
        <v>128</v>
      </c>
      <c r="F38" s="49" t="s">
        <v>100</v>
      </c>
    </row>
    <row r="39" spans="2:6" ht="45" x14ac:dyDescent="0.25">
      <c r="B39" s="49">
        <v>26</v>
      </c>
      <c r="C39" s="67" t="s">
        <v>115</v>
      </c>
      <c r="D39" s="49" t="s">
        <v>97</v>
      </c>
      <c r="E39" s="49" t="s">
        <v>128</v>
      </c>
      <c r="F39" s="49" t="s">
        <v>100</v>
      </c>
    </row>
    <row r="40" spans="2:6" ht="45" x14ac:dyDescent="0.25">
      <c r="B40" s="49">
        <v>27</v>
      </c>
      <c r="C40" s="67" t="s">
        <v>115</v>
      </c>
      <c r="D40" s="49" t="s">
        <v>97</v>
      </c>
      <c r="E40" s="49" t="s">
        <v>128</v>
      </c>
      <c r="F40" s="49" t="s">
        <v>100</v>
      </c>
    </row>
    <row r="41" spans="2:6" ht="45" x14ac:dyDescent="0.25">
      <c r="B41" s="49">
        <v>28</v>
      </c>
      <c r="C41" s="67" t="s">
        <v>115</v>
      </c>
      <c r="D41" s="49" t="s">
        <v>97</v>
      </c>
      <c r="E41" s="49" t="s">
        <v>128</v>
      </c>
      <c r="F41" s="49" t="s">
        <v>100</v>
      </c>
    </row>
    <row r="42" spans="2:6" ht="45" x14ac:dyDescent="0.25">
      <c r="B42" s="49">
        <v>29</v>
      </c>
      <c r="C42" s="67" t="s">
        <v>115</v>
      </c>
      <c r="D42" s="49" t="s">
        <v>97</v>
      </c>
      <c r="E42" s="49" t="s">
        <v>128</v>
      </c>
      <c r="F42" s="49" t="s">
        <v>100</v>
      </c>
    </row>
    <row r="43" spans="2:6" ht="45" x14ac:dyDescent="0.25">
      <c r="B43" s="49">
        <v>30</v>
      </c>
      <c r="C43" s="67" t="s">
        <v>115</v>
      </c>
      <c r="D43" s="49" t="s">
        <v>97</v>
      </c>
      <c r="E43" s="49" t="s">
        <v>128</v>
      </c>
      <c r="F43" s="49" t="s">
        <v>100</v>
      </c>
    </row>
    <row r="44" spans="2:6" ht="45" x14ac:dyDescent="0.25">
      <c r="B44" s="49">
        <v>31</v>
      </c>
      <c r="C44" s="67" t="s">
        <v>115</v>
      </c>
      <c r="D44" s="49" t="s">
        <v>97</v>
      </c>
      <c r="E44" s="49" t="s">
        <v>128</v>
      </c>
      <c r="F44" s="49" t="s">
        <v>100</v>
      </c>
    </row>
    <row r="45" spans="2:6" ht="45" x14ac:dyDescent="0.25">
      <c r="B45" s="49">
        <v>32</v>
      </c>
      <c r="C45" s="67" t="s">
        <v>115</v>
      </c>
      <c r="D45" s="49" t="s">
        <v>97</v>
      </c>
      <c r="E45" s="49" t="s">
        <v>128</v>
      </c>
      <c r="F45" s="49" t="s">
        <v>100</v>
      </c>
    </row>
    <row r="46" spans="2:6" ht="45" x14ac:dyDescent="0.25">
      <c r="B46" s="49">
        <v>33</v>
      </c>
      <c r="C46" s="67" t="s">
        <v>115</v>
      </c>
      <c r="D46" s="49" t="s">
        <v>98</v>
      </c>
      <c r="E46" s="49" t="s">
        <v>101</v>
      </c>
      <c r="F46" s="49" t="s">
        <v>100</v>
      </c>
    </row>
    <row r="47" spans="2:6" ht="45" x14ac:dyDescent="0.25">
      <c r="B47" s="49">
        <v>34</v>
      </c>
      <c r="C47" s="67" t="s">
        <v>115</v>
      </c>
      <c r="D47" s="49" t="s">
        <v>98</v>
      </c>
      <c r="E47" s="49" t="s">
        <v>101</v>
      </c>
      <c r="F47" s="49" t="s">
        <v>100</v>
      </c>
    </row>
    <row r="48" spans="2:6" ht="45" x14ac:dyDescent="0.25">
      <c r="B48" s="49">
        <v>35</v>
      </c>
      <c r="C48" s="67" t="s">
        <v>115</v>
      </c>
      <c r="D48" s="49" t="s">
        <v>97</v>
      </c>
      <c r="E48" s="49" t="s">
        <v>101</v>
      </c>
      <c r="F48" s="49" t="s">
        <v>100</v>
      </c>
    </row>
    <row r="49" spans="2:6" ht="45" x14ac:dyDescent="0.25">
      <c r="B49" s="49">
        <v>36</v>
      </c>
      <c r="C49" s="67" t="s">
        <v>115</v>
      </c>
      <c r="D49" s="49" t="s">
        <v>98</v>
      </c>
      <c r="E49" s="49" t="s">
        <v>101</v>
      </c>
      <c r="F49" s="49" t="s">
        <v>100</v>
      </c>
    </row>
    <row r="50" spans="2:6" ht="45" x14ac:dyDescent="0.25">
      <c r="B50" s="49">
        <v>37</v>
      </c>
      <c r="C50" s="67" t="s">
        <v>115</v>
      </c>
      <c r="D50" s="49" t="s">
        <v>98</v>
      </c>
      <c r="E50" s="49" t="s">
        <v>101</v>
      </c>
      <c r="F50" s="49" t="s">
        <v>100</v>
      </c>
    </row>
    <row r="51" spans="2:6" ht="45" x14ac:dyDescent="0.25">
      <c r="B51" s="49">
        <v>38</v>
      </c>
      <c r="C51" s="67" t="s">
        <v>115</v>
      </c>
      <c r="D51" s="49" t="s">
        <v>97</v>
      </c>
      <c r="E51" s="49" t="s">
        <v>101</v>
      </c>
      <c r="F51" s="49" t="s">
        <v>100</v>
      </c>
    </row>
    <row r="52" spans="2:6" ht="45" x14ac:dyDescent="0.25">
      <c r="B52" s="49">
        <v>39</v>
      </c>
      <c r="C52" s="67" t="s">
        <v>115</v>
      </c>
      <c r="D52" s="49" t="s">
        <v>97</v>
      </c>
      <c r="E52" s="49" t="s">
        <v>101</v>
      </c>
      <c r="F52" s="49" t="s">
        <v>100</v>
      </c>
    </row>
    <row r="53" spans="2:6" ht="45" x14ac:dyDescent="0.25">
      <c r="B53" s="49">
        <v>40</v>
      </c>
      <c r="C53" s="67" t="s">
        <v>115</v>
      </c>
      <c r="D53" s="49" t="s">
        <v>97</v>
      </c>
      <c r="E53" s="49" t="s">
        <v>101</v>
      </c>
      <c r="F53" s="49" t="s">
        <v>100</v>
      </c>
    </row>
    <row r="54" spans="2:6" ht="45" x14ac:dyDescent="0.25">
      <c r="B54" s="49">
        <v>41</v>
      </c>
      <c r="C54" s="67" t="s">
        <v>115</v>
      </c>
      <c r="D54" s="49" t="s">
        <v>98</v>
      </c>
      <c r="E54" s="49" t="s">
        <v>101</v>
      </c>
      <c r="F54" s="49" t="s">
        <v>100</v>
      </c>
    </row>
    <row r="55" spans="2:6" ht="45" x14ac:dyDescent="0.25">
      <c r="B55" s="49">
        <v>42</v>
      </c>
      <c r="C55" s="67" t="s">
        <v>115</v>
      </c>
      <c r="D55" s="49" t="s">
        <v>98</v>
      </c>
      <c r="E55" s="49" t="s">
        <v>101</v>
      </c>
      <c r="F55" s="49" t="s">
        <v>100</v>
      </c>
    </row>
    <row r="56" spans="2:6" ht="45" x14ac:dyDescent="0.25">
      <c r="B56" s="49">
        <v>43</v>
      </c>
      <c r="C56" s="67" t="s">
        <v>115</v>
      </c>
      <c r="D56" s="49" t="s">
        <v>97</v>
      </c>
      <c r="E56" s="49" t="s">
        <v>101</v>
      </c>
      <c r="F56" s="49" t="s">
        <v>100</v>
      </c>
    </row>
    <row r="57" spans="2:6" ht="45" x14ac:dyDescent="0.25">
      <c r="B57" s="49">
        <v>44</v>
      </c>
      <c r="C57" s="67" t="s">
        <v>115</v>
      </c>
      <c r="D57" s="49" t="s">
        <v>97</v>
      </c>
      <c r="E57" s="49" t="s">
        <v>101</v>
      </c>
      <c r="F57" s="49" t="s">
        <v>100</v>
      </c>
    </row>
    <row r="58" spans="2:6" ht="45" x14ac:dyDescent="0.25">
      <c r="B58" s="49">
        <v>45</v>
      </c>
      <c r="C58" s="67" t="s">
        <v>115</v>
      </c>
      <c r="D58" s="49" t="s">
        <v>98</v>
      </c>
      <c r="E58" s="49" t="s">
        <v>101</v>
      </c>
      <c r="F58" s="49" t="s">
        <v>100</v>
      </c>
    </row>
    <row r="59" spans="2:6" ht="45" x14ac:dyDescent="0.25">
      <c r="B59" s="49">
        <v>46</v>
      </c>
      <c r="C59" s="67" t="s">
        <v>115</v>
      </c>
      <c r="D59" s="49" t="s">
        <v>97</v>
      </c>
      <c r="E59" s="49" t="s">
        <v>101</v>
      </c>
      <c r="F59" s="49" t="s">
        <v>100</v>
      </c>
    </row>
    <row r="60" spans="2:6" ht="45" x14ac:dyDescent="0.25">
      <c r="B60" s="49">
        <v>47</v>
      </c>
      <c r="C60" s="67" t="s">
        <v>115</v>
      </c>
      <c r="D60" s="49" t="s">
        <v>97</v>
      </c>
      <c r="E60" s="49" t="s">
        <v>101</v>
      </c>
      <c r="F60" s="49" t="s">
        <v>100</v>
      </c>
    </row>
    <row r="61" spans="2:6" ht="45" x14ac:dyDescent="0.25">
      <c r="B61" s="49">
        <v>48</v>
      </c>
      <c r="C61" s="67" t="s">
        <v>115</v>
      </c>
      <c r="D61" s="49" t="s">
        <v>97</v>
      </c>
      <c r="E61" s="49" t="s">
        <v>101</v>
      </c>
      <c r="F61" s="49" t="s">
        <v>100</v>
      </c>
    </row>
    <row r="62" spans="2:6" ht="45" x14ac:dyDescent="0.25">
      <c r="B62" s="49">
        <v>49</v>
      </c>
      <c r="C62" s="67" t="s">
        <v>115</v>
      </c>
      <c r="D62" s="49" t="s">
        <v>97</v>
      </c>
      <c r="E62" s="49" t="s">
        <v>101</v>
      </c>
      <c r="F62" s="49" t="s">
        <v>100</v>
      </c>
    </row>
    <row r="63" spans="2:6" ht="45" x14ac:dyDescent="0.25">
      <c r="B63" s="49">
        <v>50</v>
      </c>
      <c r="C63" s="67" t="s">
        <v>115</v>
      </c>
      <c r="D63" s="49" t="s">
        <v>97</v>
      </c>
      <c r="E63" s="49" t="s">
        <v>101</v>
      </c>
      <c r="F63" s="49" t="s">
        <v>100</v>
      </c>
    </row>
    <row r="64" spans="2:6" ht="45" x14ac:dyDescent="0.25">
      <c r="B64" s="49">
        <v>51</v>
      </c>
      <c r="C64" s="67" t="s">
        <v>115</v>
      </c>
      <c r="D64" s="49" t="s">
        <v>97</v>
      </c>
      <c r="E64" s="49" t="s">
        <v>101</v>
      </c>
      <c r="F64" s="49" t="s">
        <v>100</v>
      </c>
    </row>
    <row r="65" spans="2:6" ht="45" x14ac:dyDescent="0.25">
      <c r="B65" s="49">
        <v>52</v>
      </c>
      <c r="C65" s="67" t="s">
        <v>115</v>
      </c>
      <c r="D65" s="49" t="s">
        <v>98</v>
      </c>
      <c r="E65" s="49" t="s">
        <v>101</v>
      </c>
      <c r="F65" s="49" t="s">
        <v>100</v>
      </c>
    </row>
    <row r="66" spans="2:6" ht="45" x14ac:dyDescent="0.25">
      <c r="B66" s="49">
        <v>53</v>
      </c>
      <c r="C66" s="67" t="s">
        <v>115</v>
      </c>
      <c r="D66" s="49" t="s">
        <v>98</v>
      </c>
      <c r="E66" s="49" t="s">
        <v>101</v>
      </c>
      <c r="F66" s="49" t="s">
        <v>100</v>
      </c>
    </row>
    <row r="67" spans="2:6" ht="45" x14ac:dyDescent="0.25">
      <c r="B67" s="49">
        <v>54</v>
      </c>
      <c r="C67" s="67" t="s">
        <v>115</v>
      </c>
      <c r="D67" s="49" t="s">
        <v>98</v>
      </c>
      <c r="E67" s="49" t="s">
        <v>101</v>
      </c>
      <c r="F67" s="49" t="s">
        <v>100</v>
      </c>
    </row>
    <row r="68" spans="2:6" ht="45" x14ac:dyDescent="0.25">
      <c r="B68" s="49">
        <v>55</v>
      </c>
      <c r="C68" s="67" t="s">
        <v>115</v>
      </c>
      <c r="D68" s="49" t="s">
        <v>98</v>
      </c>
      <c r="E68" s="49" t="s">
        <v>101</v>
      </c>
      <c r="F68" s="49" t="s">
        <v>100</v>
      </c>
    </row>
    <row r="69" spans="2:6" ht="45" x14ac:dyDescent="0.25">
      <c r="B69" s="49">
        <v>56</v>
      </c>
      <c r="C69" s="67" t="s">
        <v>115</v>
      </c>
      <c r="D69" s="49" t="s">
        <v>97</v>
      </c>
      <c r="E69" s="49" t="s">
        <v>102</v>
      </c>
      <c r="F69" s="49" t="s">
        <v>100</v>
      </c>
    </row>
    <row r="70" spans="2:6" ht="45" x14ac:dyDescent="0.25">
      <c r="B70" s="49">
        <v>57</v>
      </c>
      <c r="C70" s="67" t="s">
        <v>115</v>
      </c>
      <c r="D70" s="49" t="s">
        <v>98</v>
      </c>
      <c r="E70" s="49" t="s">
        <v>102</v>
      </c>
      <c r="F70" s="49" t="s">
        <v>100</v>
      </c>
    </row>
    <row r="71" spans="2:6" ht="45" x14ac:dyDescent="0.25">
      <c r="B71" s="49">
        <v>58</v>
      </c>
      <c r="C71" s="67" t="s">
        <v>115</v>
      </c>
      <c r="D71" s="49" t="s">
        <v>98</v>
      </c>
      <c r="E71" s="49" t="s">
        <v>102</v>
      </c>
      <c r="F71" s="49" t="s">
        <v>100</v>
      </c>
    </row>
    <row r="72" spans="2:6" ht="45" x14ac:dyDescent="0.25">
      <c r="B72" s="49">
        <v>59</v>
      </c>
      <c r="C72" s="67" t="s">
        <v>115</v>
      </c>
      <c r="D72" s="49" t="s">
        <v>97</v>
      </c>
      <c r="E72" s="49" t="s">
        <v>102</v>
      </c>
      <c r="F72" s="49" t="s">
        <v>100</v>
      </c>
    </row>
    <row r="73" spans="2:6" ht="45" x14ac:dyDescent="0.25">
      <c r="B73" s="49">
        <v>60</v>
      </c>
      <c r="C73" s="67" t="s">
        <v>115</v>
      </c>
      <c r="D73" s="49" t="s">
        <v>97</v>
      </c>
      <c r="E73" s="49" t="s">
        <v>102</v>
      </c>
      <c r="F73" s="49" t="s">
        <v>100</v>
      </c>
    </row>
    <row r="74" spans="2:6" ht="45" x14ac:dyDescent="0.25">
      <c r="B74" s="49">
        <v>61</v>
      </c>
      <c r="C74" s="67" t="s">
        <v>115</v>
      </c>
      <c r="D74" s="49" t="s">
        <v>98</v>
      </c>
      <c r="E74" s="49" t="s">
        <v>102</v>
      </c>
      <c r="F74" s="49" t="s">
        <v>100</v>
      </c>
    </row>
    <row r="75" spans="2:6" ht="45" x14ac:dyDescent="0.25">
      <c r="B75" s="49">
        <v>62</v>
      </c>
      <c r="C75" s="67" t="s">
        <v>115</v>
      </c>
      <c r="D75" s="49" t="s">
        <v>97</v>
      </c>
      <c r="E75" s="49" t="s">
        <v>102</v>
      </c>
      <c r="F75" s="49" t="s">
        <v>100</v>
      </c>
    </row>
    <row r="76" spans="2:6" ht="45" x14ac:dyDescent="0.25">
      <c r="B76" s="49">
        <v>63</v>
      </c>
      <c r="C76" s="67" t="s">
        <v>115</v>
      </c>
      <c r="D76" s="49" t="s">
        <v>98</v>
      </c>
      <c r="E76" s="49" t="s">
        <v>102</v>
      </c>
      <c r="F76" s="49" t="s">
        <v>100</v>
      </c>
    </row>
    <row r="77" spans="2:6" ht="45" x14ac:dyDescent="0.25">
      <c r="B77" s="49">
        <v>64</v>
      </c>
      <c r="C77" s="67" t="s">
        <v>115</v>
      </c>
      <c r="D77" s="49" t="s">
        <v>97</v>
      </c>
      <c r="E77" s="49" t="s">
        <v>102</v>
      </c>
      <c r="F77" s="49" t="s">
        <v>100</v>
      </c>
    </row>
    <row r="78" spans="2:6" ht="45" x14ac:dyDescent="0.25">
      <c r="B78" s="49">
        <v>65</v>
      </c>
      <c r="C78" s="67" t="s">
        <v>115</v>
      </c>
      <c r="D78" s="49" t="s">
        <v>98</v>
      </c>
      <c r="E78" s="49" t="s">
        <v>102</v>
      </c>
      <c r="F78" s="49" t="s">
        <v>100</v>
      </c>
    </row>
    <row r="79" spans="2:6" ht="45" x14ac:dyDescent="0.25">
      <c r="B79" s="49">
        <v>66</v>
      </c>
      <c r="C79" s="67" t="s">
        <v>115</v>
      </c>
      <c r="D79" s="49" t="s">
        <v>98</v>
      </c>
      <c r="E79" s="49" t="s">
        <v>102</v>
      </c>
      <c r="F79" s="49" t="s">
        <v>100</v>
      </c>
    </row>
    <row r="80" spans="2:6" ht="45" x14ac:dyDescent="0.25">
      <c r="B80" s="49">
        <v>67</v>
      </c>
      <c r="C80" s="67" t="s">
        <v>115</v>
      </c>
      <c r="D80" s="49" t="s">
        <v>98</v>
      </c>
      <c r="E80" s="49" t="s">
        <v>102</v>
      </c>
      <c r="F80" s="49" t="s">
        <v>100</v>
      </c>
    </row>
    <row r="81" spans="2:6" ht="45" x14ac:dyDescent="0.25">
      <c r="B81" s="49">
        <v>68</v>
      </c>
      <c r="C81" s="67" t="s">
        <v>115</v>
      </c>
      <c r="D81" s="49" t="s">
        <v>98</v>
      </c>
      <c r="E81" s="49" t="s">
        <v>102</v>
      </c>
      <c r="F81" s="49" t="s">
        <v>100</v>
      </c>
    </row>
    <row r="82" spans="2:6" ht="45" x14ac:dyDescent="0.25">
      <c r="B82" s="49">
        <v>69</v>
      </c>
      <c r="C82" s="67" t="s">
        <v>115</v>
      </c>
      <c r="D82" s="49" t="s">
        <v>98</v>
      </c>
      <c r="E82" s="49" t="s">
        <v>102</v>
      </c>
      <c r="F82" s="49" t="s">
        <v>100</v>
      </c>
    </row>
    <row r="83" spans="2:6" ht="45" x14ac:dyDescent="0.25">
      <c r="B83" s="49">
        <v>70</v>
      </c>
      <c r="C83" s="67" t="s">
        <v>115</v>
      </c>
      <c r="D83" s="49" t="s">
        <v>97</v>
      </c>
      <c r="E83" s="49" t="s">
        <v>102</v>
      </c>
      <c r="F83" s="49" t="s">
        <v>100</v>
      </c>
    </row>
    <row r="84" spans="2:6" ht="45" x14ac:dyDescent="0.25">
      <c r="B84" s="49">
        <v>71</v>
      </c>
      <c r="C84" s="67" t="s">
        <v>115</v>
      </c>
      <c r="D84" s="49" t="s">
        <v>97</v>
      </c>
      <c r="E84" s="49" t="s">
        <v>102</v>
      </c>
      <c r="F84" s="49" t="s">
        <v>100</v>
      </c>
    </row>
    <row r="85" spans="2:6" ht="45" x14ac:dyDescent="0.25">
      <c r="B85" s="49">
        <v>72</v>
      </c>
      <c r="C85" s="67" t="s">
        <v>115</v>
      </c>
      <c r="D85" s="49" t="s">
        <v>97</v>
      </c>
      <c r="E85" s="49" t="s">
        <v>102</v>
      </c>
      <c r="F85" s="49" t="s">
        <v>100</v>
      </c>
    </row>
    <row r="86" spans="2:6" ht="45" x14ac:dyDescent="0.25">
      <c r="B86" s="49">
        <v>73</v>
      </c>
      <c r="C86" s="67" t="s">
        <v>115</v>
      </c>
      <c r="D86" s="49" t="s">
        <v>97</v>
      </c>
      <c r="E86" s="49" t="s">
        <v>102</v>
      </c>
      <c r="F86" s="49" t="s">
        <v>100</v>
      </c>
    </row>
    <row r="87" spans="2:6" ht="45" x14ac:dyDescent="0.25">
      <c r="B87" s="49">
        <v>74</v>
      </c>
      <c r="C87" s="67" t="s">
        <v>115</v>
      </c>
      <c r="D87" s="49" t="s">
        <v>98</v>
      </c>
      <c r="E87" s="49" t="s">
        <v>102</v>
      </c>
      <c r="F87" s="49" t="s">
        <v>100</v>
      </c>
    </row>
    <row r="88" spans="2:6" ht="45" x14ac:dyDescent="0.25">
      <c r="B88" s="49">
        <v>75</v>
      </c>
      <c r="C88" s="67" t="s">
        <v>115</v>
      </c>
      <c r="D88" s="49" t="s">
        <v>98</v>
      </c>
      <c r="E88" s="49" t="s">
        <v>102</v>
      </c>
      <c r="F88" s="49" t="s">
        <v>100</v>
      </c>
    </row>
    <row r="89" spans="2:6" ht="45" x14ac:dyDescent="0.25">
      <c r="B89" s="49">
        <v>76</v>
      </c>
      <c r="C89" s="67" t="s">
        <v>115</v>
      </c>
      <c r="D89" s="49" t="s">
        <v>97</v>
      </c>
      <c r="E89" s="49" t="s">
        <v>102</v>
      </c>
      <c r="F89" s="49" t="s">
        <v>100</v>
      </c>
    </row>
    <row r="90" spans="2:6" ht="45" x14ac:dyDescent="0.25">
      <c r="B90" s="49">
        <v>77</v>
      </c>
      <c r="C90" s="67" t="s">
        <v>115</v>
      </c>
      <c r="D90" s="49" t="s">
        <v>98</v>
      </c>
      <c r="E90" s="49" t="s">
        <v>102</v>
      </c>
      <c r="F90" s="49" t="s">
        <v>100</v>
      </c>
    </row>
    <row r="91" spans="2:6" ht="45" x14ac:dyDescent="0.25">
      <c r="B91" s="49">
        <v>78</v>
      </c>
      <c r="C91" s="67" t="s">
        <v>115</v>
      </c>
      <c r="D91" s="49" t="s">
        <v>97</v>
      </c>
      <c r="E91" s="49" t="s">
        <v>102</v>
      </c>
      <c r="F91" s="49" t="s">
        <v>100</v>
      </c>
    </row>
    <row r="92" spans="2:6" ht="45" x14ac:dyDescent="0.25">
      <c r="B92" s="49">
        <v>79</v>
      </c>
      <c r="C92" s="67" t="s">
        <v>115</v>
      </c>
      <c r="D92" s="49" t="s">
        <v>98</v>
      </c>
      <c r="E92" s="49" t="s">
        <v>102</v>
      </c>
      <c r="F92" s="49" t="s">
        <v>100</v>
      </c>
    </row>
    <row r="93" spans="2:6" ht="45" x14ac:dyDescent="0.25">
      <c r="B93" s="49">
        <v>80</v>
      </c>
      <c r="C93" s="67" t="s">
        <v>115</v>
      </c>
      <c r="D93" s="49" t="s">
        <v>97</v>
      </c>
      <c r="E93" s="49" t="s">
        <v>102</v>
      </c>
      <c r="F93" s="49" t="s">
        <v>100</v>
      </c>
    </row>
    <row r="94" spans="2:6" ht="45" x14ac:dyDescent="0.25">
      <c r="B94" s="49">
        <v>81</v>
      </c>
      <c r="C94" s="67" t="s">
        <v>115</v>
      </c>
      <c r="D94" s="49" t="s">
        <v>97</v>
      </c>
      <c r="E94" s="49" t="s">
        <v>102</v>
      </c>
      <c r="F94" s="49" t="s">
        <v>100</v>
      </c>
    </row>
    <row r="95" spans="2:6" ht="45" x14ac:dyDescent="0.25">
      <c r="B95" s="49">
        <v>82</v>
      </c>
      <c r="C95" s="67" t="s">
        <v>115</v>
      </c>
      <c r="D95" s="49" t="s">
        <v>97</v>
      </c>
      <c r="E95" s="49" t="s">
        <v>102</v>
      </c>
      <c r="F95" s="49" t="s">
        <v>100</v>
      </c>
    </row>
    <row r="96" spans="2:6" ht="45" x14ac:dyDescent="0.25">
      <c r="B96" s="49">
        <v>83</v>
      </c>
      <c r="C96" s="67" t="s">
        <v>115</v>
      </c>
      <c r="D96" s="49" t="s">
        <v>97</v>
      </c>
      <c r="E96" s="49" t="s">
        <v>102</v>
      </c>
      <c r="F96" s="49" t="s">
        <v>100</v>
      </c>
    </row>
    <row r="97" spans="2:6" ht="45" x14ac:dyDescent="0.25">
      <c r="B97" s="49">
        <v>84</v>
      </c>
      <c r="C97" s="67" t="s">
        <v>115</v>
      </c>
      <c r="D97" s="49" t="s">
        <v>97</v>
      </c>
      <c r="E97" s="49" t="s">
        <v>102</v>
      </c>
      <c r="F97" s="49" t="s">
        <v>100</v>
      </c>
    </row>
    <row r="98" spans="2:6" ht="45" x14ac:dyDescent="0.25">
      <c r="B98" s="49">
        <v>85</v>
      </c>
      <c r="C98" s="67" t="s">
        <v>115</v>
      </c>
      <c r="D98" s="49" t="s">
        <v>97</v>
      </c>
      <c r="E98" s="49" t="s">
        <v>102</v>
      </c>
      <c r="F98" s="49" t="s">
        <v>100</v>
      </c>
    </row>
    <row r="99" spans="2:6" ht="45" x14ac:dyDescent="0.25">
      <c r="B99" s="49">
        <v>86</v>
      </c>
      <c r="C99" s="67" t="s">
        <v>115</v>
      </c>
      <c r="D99" s="49" t="s">
        <v>98</v>
      </c>
      <c r="E99" s="49" t="s">
        <v>102</v>
      </c>
      <c r="F99" s="49" t="s">
        <v>100</v>
      </c>
    </row>
    <row r="100" spans="2:6" ht="45" x14ac:dyDescent="0.25">
      <c r="B100" s="49">
        <v>87</v>
      </c>
      <c r="C100" s="67" t="s">
        <v>115</v>
      </c>
      <c r="D100" s="49" t="s">
        <v>98</v>
      </c>
      <c r="E100" s="49" t="s">
        <v>102</v>
      </c>
      <c r="F100" s="49" t="s">
        <v>100</v>
      </c>
    </row>
    <row r="101" spans="2:6" ht="45" x14ac:dyDescent="0.25">
      <c r="B101" s="49">
        <v>88</v>
      </c>
      <c r="C101" s="67" t="s">
        <v>115</v>
      </c>
      <c r="D101" s="49" t="s">
        <v>97</v>
      </c>
      <c r="E101" s="49" t="s">
        <v>102</v>
      </c>
      <c r="F101" s="49" t="s">
        <v>100</v>
      </c>
    </row>
    <row r="102" spans="2:6" ht="45" x14ac:dyDescent="0.25">
      <c r="B102" s="49">
        <v>89</v>
      </c>
      <c r="C102" s="67" t="s">
        <v>115</v>
      </c>
      <c r="D102" s="49" t="s">
        <v>98</v>
      </c>
      <c r="E102" s="49" t="s">
        <v>102</v>
      </c>
      <c r="F102" s="49" t="s">
        <v>100</v>
      </c>
    </row>
    <row r="103" spans="2:6" ht="45" x14ac:dyDescent="0.25">
      <c r="B103" s="49">
        <v>90</v>
      </c>
      <c r="C103" s="67" t="s">
        <v>115</v>
      </c>
      <c r="D103" s="49" t="s">
        <v>98</v>
      </c>
      <c r="E103" s="49" t="s">
        <v>102</v>
      </c>
      <c r="F103" s="49" t="s">
        <v>100</v>
      </c>
    </row>
    <row r="104" spans="2:6" ht="45" x14ac:dyDescent="0.25">
      <c r="B104" s="49">
        <v>91</v>
      </c>
      <c r="C104" s="67" t="s">
        <v>115</v>
      </c>
      <c r="D104" s="49" t="s">
        <v>98</v>
      </c>
      <c r="E104" s="49" t="s">
        <v>102</v>
      </c>
      <c r="F104" s="49" t="s">
        <v>100</v>
      </c>
    </row>
    <row r="105" spans="2:6" ht="45" x14ac:dyDescent="0.25">
      <c r="B105" s="49">
        <v>92</v>
      </c>
      <c r="C105" s="67" t="s">
        <v>115</v>
      </c>
      <c r="D105" s="49" t="s">
        <v>98</v>
      </c>
      <c r="E105" s="49" t="s">
        <v>102</v>
      </c>
      <c r="F105" s="49" t="s">
        <v>100</v>
      </c>
    </row>
    <row r="106" spans="2:6" ht="45" x14ac:dyDescent="0.25">
      <c r="B106" s="49">
        <v>93</v>
      </c>
      <c r="C106" s="67" t="s">
        <v>115</v>
      </c>
      <c r="D106" s="49" t="s">
        <v>98</v>
      </c>
      <c r="E106" s="49" t="s">
        <v>102</v>
      </c>
      <c r="F106" s="49" t="s">
        <v>100</v>
      </c>
    </row>
    <row r="107" spans="2:6" ht="45" x14ac:dyDescent="0.25">
      <c r="B107" s="49">
        <v>94</v>
      </c>
      <c r="C107" s="67" t="s">
        <v>115</v>
      </c>
      <c r="D107" s="49" t="s">
        <v>98</v>
      </c>
      <c r="E107" s="49" t="s">
        <v>102</v>
      </c>
      <c r="F107" s="49" t="s">
        <v>100</v>
      </c>
    </row>
    <row r="108" spans="2:6" ht="45" x14ac:dyDescent="0.25">
      <c r="B108" s="49">
        <v>95</v>
      </c>
      <c r="C108" s="67" t="s">
        <v>115</v>
      </c>
      <c r="D108" s="49" t="s">
        <v>97</v>
      </c>
      <c r="E108" s="49" t="s">
        <v>102</v>
      </c>
      <c r="F108" s="49" t="s">
        <v>100</v>
      </c>
    </row>
    <row r="109" spans="2:6" ht="45" x14ac:dyDescent="0.25">
      <c r="B109" s="49">
        <v>96</v>
      </c>
      <c r="C109" s="67" t="s">
        <v>115</v>
      </c>
      <c r="D109" s="49" t="s">
        <v>97</v>
      </c>
      <c r="E109" s="49" t="s">
        <v>102</v>
      </c>
      <c r="F109" s="49" t="s">
        <v>100</v>
      </c>
    </row>
    <row r="110" spans="2:6" ht="45" x14ac:dyDescent="0.25">
      <c r="B110" s="49">
        <v>97</v>
      </c>
      <c r="C110" s="67" t="s">
        <v>115</v>
      </c>
      <c r="D110" s="49" t="s">
        <v>98</v>
      </c>
      <c r="E110" s="49" t="s">
        <v>102</v>
      </c>
      <c r="F110" s="49" t="s">
        <v>100</v>
      </c>
    </row>
    <row r="111" spans="2:6" ht="45" x14ac:dyDescent="0.25">
      <c r="B111" s="49">
        <v>98</v>
      </c>
      <c r="C111" s="67" t="s">
        <v>115</v>
      </c>
      <c r="D111" s="49" t="s">
        <v>97</v>
      </c>
      <c r="E111" s="49" t="s">
        <v>102</v>
      </c>
      <c r="F111" s="49" t="s">
        <v>100</v>
      </c>
    </row>
    <row r="112" spans="2:6" ht="45" x14ac:dyDescent="0.25">
      <c r="B112" s="49">
        <v>99</v>
      </c>
      <c r="C112" s="67" t="s">
        <v>115</v>
      </c>
      <c r="D112" s="49" t="s">
        <v>98</v>
      </c>
      <c r="E112" s="49" t="s">
        <v>102</v>
      </c>
      <c r="F112" s="49" t="s">
        <v>100</v>
      </c>
    </row>
    <row r="113" spans="2:6" ht="45" x14ac:dyDescent="0.25">
      <c r="B113" s="49">
        <v>100</v>
      </c>
      <c r="C113" s="67" t="s">
        <v>115</v>
      </c>
      <c r="D113" s="49" t="s">
        <v>98</v>
      </c>
      <c r="E113" s="49" t="s">
        <v>102</v>
      </c>
      <c r="F113" s="49" t="s">
        <v>100</v>
      </c>
    </row>
    <row r="114" spans="2:6" ht="45" x14ac:dyDescent="0.25">
      <c r="B114" s="49">
        <v>101</v>
      </c>
      <c r="C114" s="67" t="s">
        <v>115</v>
      </c>
      <c r="D114" s="49" t="s">
        <v>97</v>
      </c>
      <c r="E114" s="49" t="s">
        <v>102</v>
      </c>
      <c r="F114" s="49" t="s">
        <v>100</v>
      </c>
    </row>
    <row r="115" spans="2:6" ht="45" x14ac:dyDescent="0.25">
      <c r="B115" s="49">
        <v>102</v>
      </c>
      <c r="C115" s="67" t="s">
        <v>115</v>
      </c>
      <c r="D115" s="49" t="s">
        <v>98</v>
      </c>
      <c r="E115" s="49" t="s">
        <v>102</v>
      </c>
      <c r="F115" s="49" t="s">
        <v>100</v>
      </c>
    </row>
    <row r="116" spans="2:6" ht="45" x14ac:dyDescent="0.25">
      <c r="B116" s="49">
        <v>103</v>
      </c>
      <c r="C116" s="67" t="s">
        <v>115</v>
      </c>
      <c r="D116" s="49" t="s">
        <v>97</v>
      </c>
      <c r="E116" s="49" t="s">
        <v>102</v>
      </c>
      <c r="F116" s="49" t="s">
        <v>100</v>
      </c>
    </row>
    <row r="117" spans="2:6" ht="45" x14ac:dyDescent="0.25">
      <c r="B117" s="49">
        <v>104</v>
      </c>
      <c r="C117" s="67" t="s">
        <v>115</v>
      </c>
      <c r="D117" s="49" t="s">
        <v>98</v>
      </c>
      <c r="E117" s="49" t="s">
        <v>102</v>
      </c>
      <c r="F117" s="49" t="s">
        <v>100</v>
      </c>
    </row>
    <row r="118" spans="2:6" ht="45" x14ac:dyDescent="0.25">
      <c r="B118" s="49">
        <v>105</v>
      </c>
      <c r="C118" s="67" t="s">
        <v>115</v>
      </c>
      <c r="D118" s="49" t="s">
        <v>98</v>
      </c>
      <c r="E118" s="49" t="s">
        <v>102</v>
      </c>
      <c r="F118" s="49" t="s">
        <v>100</v>
      </c>
    </row>
    <row r="119" spans="2:6" ht="45" x14ac:dyDescent="0.25">
      <c r="B119" s="49">
        <v>106</v>
      </c>
      <c r="C119" s="67" t="s">
        <v>115</v>
      </c>
      <c r="D119" s="49" t="s">
        <v>97</v>
      </c>
      <c r="E119" s="49" t="s">
        <v>102</v>
      </c>
      <c r="F119" s="49" t="s">
        <v>100</v>
      </c>
    </row>
    <row r="120" spans="2:6" ht="45" x14ac:dyDescent="0.25">
      <c r="B120" s="49">
        <v>107</v>
      </c>
      <c r="C120" s="67" t="s">
        <v>115</v>
      </c>
      <c r="D120" s="49" t="s">
        <v>97</v>
      </c>
      <c r="E120" s="49" t="s">
        <v>102</v>
      </c>
      <c r="F120" s="49" t="s">
        <v>100</v>
      </c>
    </row>
    <row r="121" spans="2:6" ht="45" x14ac:dyDescent="0.25">
      <c r="B121" s="49">
        <v>108</v>
      </c>
      <c r="C121" s="67" t="s">
        <v>115</v>
      </c>
      <c r="D121" s="49" t="s">
        <v>98</v>
      </c>
      <c r="E121" s="49" t="s">
        <v>103</v>
      </c>
      <c r="F121" s="49" t="s">
        <v>100</v>
      </c>
    </row>
    <row r="122" spans="2:6" ht="45" x14ac:dyDescent="0.25">
      <c r="B122" s="49">
        <v>109</v>
      </c>
      <c r="C122" s="67" t="s">
        <v>115</v>
      </c>
      <c r="D122" s="49" t="s">
        <v>97</v>
      </c>
      <c r="E122" s="49" t="s">
        <v>103</v>
      </c>
      <c r="F122" s="49" t="s">
        <v>100</v>
      </c>
    </row>
    <row r="123" spans="2:6" ht="45" x14ac:dyDescent="0.25">
      <c r="B123" s="49">
        <v>110</v>
      </c>
      <c r="C123" s="67" t="s">
        <v>115</v>
      </c>
      <c r="D123" s="49" t="s">
        <v>97</v>
      </c>
      <c r="E123" s="49" t="s">
        <v>103</v>
      </c>
      <c r="F123" s="49" t="s">
        <v>100</v>
      </c>
    </row>
    <row r="124" spans="2:6" ht="45" x14ac:dyDescent="0.25">
      <c r="B124" s="49">
        <v>111</v>
      </c>
      <c r="C124" s="67" t="s">
        <v>115</v>
      </c>
      <c r="D124" s="49" t="s">
        <v>97</v>
      </c>
      <c r="E124" s="49" t="s">
        <v>103</v>
      </c>
      <c r="F124" s="49" t="s">
        <v>100</v>
      </c>
    </row>
    <row r="125" spans="2:6" ht="45" x14ac:dyDescent="0.25">
      <c r="B125" s="49">
        <v>112</v>
      </c>
      <c r="C125" s="67" t="s">
        <v>115</v>
      </c>
      <c r="D125" s="49" t="s">
        <v>98</v>
      </c>
      <c r="E125" s="49" t="s">
        <v>103</v>
      </c>
      <c r="F125" s="49" t="s">
        <v>100</v>
      </c>
    </row>
    <row r="126" spans="2:6" ht="45" x14ac:dyDescent="0.25">
      <c r="B126" s="49">
        <v>113</v>
      </c>
      <c r="C126" s="67" t="s">
        <v>115</v>
      </c>
      <c r="D126" s="49" t="s">
        <v>97</v>
      </c>
      <c r="E126" s="49" t="s">
        <v>103</v>
      </c>
      <c r="F126" s="49" t="s">
        <v>100</v>
      </c>
    </row>
    <row r="127" spans="2:6" ht="45" x14ac:dyDescent="0.25">
      <c r="B127" s="49">
        <v>114</v>
      </c>
      <c r="C127" s="67" t="s">
        <v>115</v>
      </c>
      <c r="D127" s="49" t="s">
        <v>97</v>
      </c>
      <c r="E127" s="49" t="s">
        <v>103</v>
      </c>
      <c r="F127" s="49" t="s">
        <v>100</v>
      </c>
    </row>
    <row r="128" spans="2:6" ht="45" x14ac:dyDescent="0.25">
      <c r="B128" s="49">
        <v>115</v>
      </c>
      <c r="C128" s="67" t="s">
        <v>115</v>
      </c>
      <c r="D128" s="49" t="s">
        <v>97</v>
      </c>
      <c r="E128" s="49" t="s">
        <v>103</v>
      </c>
      <c r="F128" s="49" t="s">
        <v>100</v>
      </c>
    </row>
    <row r="129" spans="2:6" ht="45" x14ac:dyDescent="0.25">
      <c r="B129" s="49">
        <v>116</v>
      </c>
      <c r="C129" s="67" t="s">
        <v>115</v>
      </c>
      <c r="D129" s="49" t="s">
        <v>97</v>
      </c>
      <c r="E129" s="49" t="s">
        <v>103</v>
      </c>
      <c r="F129" s="49" t="s">
        <v>100</v>
      </c>
    </row>
    <row r="130" spans="2:6" ht="45" x14ac:dyDescent="0.25">
      <c r="B130" s="49">
        <v>117</v>
      </c>
      <c r="C130" s="67" t="s">
        <v>115</v>
      </c>
      <c r="D130" s="49" t="s">
        <v>97</v>
      </c>
      <c r="E130" s="49" t="s">
        <v>103</v>
      </c>
      <c r="F130" s="49" t="s">
        <v>100</v>
      </c>
    </row>
    <row r="131" spans="2:6" ht="45" x14ac:dyDescent="0.25">
      <c r="B131" s="49">
        <v>118</v>
      </c>
      <c r="C131" s="67" t="s">
        <v>115</v>
      </c>
      <c r="D131" s="49" t="s">
        <v>98</v>
      </c>
      <c r="E131" s="49" t="s">
        <v>103</v>
      </c>
      <c r="F131" s="49" t="s">
        <v>100</v>
      </c>
    </row>
    <row r="132" spans="2:6" ht="45" x14ac:dyDescent="0.25">
      <c r="B132" s="49">
        <v>119</v>
      </c>
      <c r="C132" s="67" t="s">
        <v>115</v>
      </c>
      <c r="D132" s="49" t="s">
        <v>98</v>
      </c>
      <c r="E132" s="49" t="s">
        <v>103</v>
      </c>
      <c r="F132" s="49" t="s">
        <v>100</v>
      </c>
    </row>
    <row r="133" spans="2:6" ht="45" x14ac:dyDescent="0.25">
      <c r="B133" s="49">
        <v>120</v>
      </c>
      <c r="C133" s="67" t="s">
        <v>115</v>
      </c>
      <c r="D133" s="49" t="s">
        <v>97</v>
      </c>
      <c r="E133" s="49" t="s">
        <v>103</v>
      </c>
      <c r="F133" s="49" t="s">
        <v>100</v>
      </c>
    </row>
    <row r="134" spans="2:6" ht="45" x14ac:dyDescent="0.25">
      <c r="B134" s="49">
        <v>121</v>
      </c>
      <c r="C134" s="67" t="s">
        <v>115</v>
      </c>
      <c r="D134" s="49" t="s">
        <v>97</v>
      </c>
      <c r="E134" s="49" t="s">
        <v>103</v>
      </c>
      <c r="F134" s="49" t="s">
        <v>100</v>
      </c>
    </row>
    <row r="135" spans="2:6" ht="45" x14ac:dyDescent="0.25">
      <c r="B135" s="49">
        <v>122</v>
      </c>
      <c r="C135" s="67" t="s">
        <v>115</v>
      </c>
      <c r="D135" s="49" t="s">
        <v>98</v>
      </c>
      <c r="E135" s="49" t="s">
        <v>103</v>
      </c>
      <c r="F135" s="49" t="s">
        <v>100</v>
      </c>
    </row>
    <row r="136" spans="2:6" ht="45" x14ac:dyDescent="0.25">
      <c r="B136" s="49">
        <v>123</v>
      </c>
      <c r="C136" s="67" t="s">
        <v>115</v>
      </c>
      <c r="D136" s="49" t="s">
        <v>98</v>
      </c>
      <c r="E136" s="49" t="s">
        <v>103</v>
      </c>
      <c r="F136" s="49" t="s">
        <v>100</v>
      </c>
    </row>
    <row r="137" spans="2:6" ht="45" x14ac:dyDescent="0.25">
      <c r="B137" s="49">
        <v>124</v>
      </c>
      <c r="C137" s="67" t="s">
        <v>115</v>
      </c>
      <c r="D137" s="49" t="s">
        <v>98</v>
      </c>
      <c r="E137" s="49" t="s">
        <v>103</v>
      </c>
      <c r="F137" s="49" t="s">
        <v>100</v>
      </c>
    </row>
    <row r="138" spans="2:6" ht="45" x14ac:dyDescent="0.25">
      <c r="B138" s="49">
        <v>125</v>
      </c>
      <c r="C138" s="67" t="s">
        <v>115</v>
      </c>
      <c r="D138" s="49" t="s">
        <v>98</v>
      </c>
      <c r="E138" s="49" t="s">
        <v>103</v>
      </c>
      <c r="F138" s="49" t="s">
        <v>100</v>
      </c>
    </row>
    <row r="139" spans="2:6" ht="45" x14ac:dyDescent="0.25">
      <c r="B139" s="49">
        <v>126</v>
      </c>
      <c r="C139" s="67" t="s">
        <v>115</v>
      </c>
      <c r="D139" s="49" t="s">
        <v>97</v>
      </c>
      <c r="E139" s="49" t="s">
        <v>103</v>
      </c>
      <c r="F139" s="49" t="s">
        <v>100</v>
      </c>
    </row>
    <row r="140" spans="2:6" ht="45" x14ac:dyDescent="0.25">
      <c r="B140" s="49">
        <v>127</v>
      </c>
      <c r="C140" s="67" t="s">
        <v>115</v>
      </c>
      <c r="D140" s="49" t="s">
        <v>97</v>
      </c>
      <c r="E140" s="49" t="s">
        <v>103</v>
      </c>
      <c r="F140" s="49" t="s">
        <v>100</v>
      </c>
    </row>
    <row r="141" spans="2:6" ht="45" x14ac:dyDescent="0.25">
      <c r="B141" s="49">
        <v>128</v>
      </c>
      <c r="C141" s="67" t="s">
        <v>115</v>
      </c>
      <c r="D141" s="49" t="s">
        <v>97</v>
      </c>
      <c r="E141" s="49" t="s">
        <v>103</v>
      </c>
      <c r="F141" s="49" t="s">
        <v>100</v>
      </c>
    </row>
    <row r="142" spans="2:6" ht="45" x14ac:dyDescent="0.25">
      <c r="B142" s="49">
        <v>129</v>
      </c>
      <c r="C142" s="67" t="s">
        <v>115</v>
      </c>
      <c r="D142" s="49" t="s">
        <v>98</v>
      </c>
      <c r="E142" s="49" t="s">
        <v>103</v>
      </c>
      <c r="F142" s="49" t="s">
        <v>100</v>
      </c>
    </row>
    <row r="143" spans="2:6" ht="45" x14ac:dyDescent="0.25">
      <c r="B143" s="49">
        <v>130</v>
      </c>
      <c r="C143" s="67" t="s">
        <v>115</v>
      </c>
      <c r="D143" s="49" t="s">
        <v>98</v>
      </c>
      <c r="E143" s="49" t="s">
        <v>103</v>
      </c>
      <c r="F143" s="49" t="s">
        <v>100</v>
      </c>
    </row>
    <row r="144" spans="2:6" ht="45" x14ac:dyDescent="0.25">
      <c r="B144" s="49">
        <v>131</v>
      </c>
      <c r="C144" s="67" t="s">
        <v>115</v>
      </c>
      <c r="D144" s="49" t="s">
        <v>97</v>
      </c>
      <c r="E144" s="49" t="s">
        <v>103</v>
      </c>
      <c r="F144" s="49" t="s">
        <v>100</v>
      </c>
    </row>
    <row r="145" spans="2:6" ht="45" x14ac:dyDescent="0.25">
      <c r="B145" s="49">
        <v>132</v>
      </c>
      <c r="C145" s="67" t="s">
        <v>115</v>
      </c>
      <c r="D145" s="49" t="s">
        <v>97</v>
      </c>
      <c r="E145" s="49" t="s">
        <v>103</v>
      </c>
      <c r="F145" s="49" t="s">
        <v>100</v>
      </c>
    </row>
    <row r="146" spans="2:6" ht="45" x14ac:dyDescent="0.25">
      <c r="B146" s="49">
        <v>133</v>
      </c>
      <c r="C146" s="67" t="s">
        <v>115</v>
      </c>
      <c r="D146" s="49" t="s">
        <v>97</v>
      </c>
      <c r="E146" s="49" t="s">
        <v>103</v>
      </c>
      <c r="F146" s="49" t="s">
        <v>100</v>
      </c>
    </row>
    <row r="147" spans="2:6" ht="45" x14ac:dyDescent="0.25">
      <c r="B147" s="49">
        <v>134</v>
      </c>
      <c r="C147" s="67" t="s">
        <v>115</v>
      </c>
      <c r="D147" s="49" t="s">
        <v>97</v>
      </c>
      <c r="E147" s="49" t="s">
        <v>103</v>
      </c>
      <c r="F147" s="49" t="s">
        <v>100</v>
      </c>
    </row>
    <row r="148" spans="2:6" ht="45" x14ac:dyDescent="0.25">
      <c r="B148" s="49">
        <v>135</v>
      </c>
      <c r="C148" s="67" t="s">
        <v>115</v>
      </c>
      <c r="D148" s="49" t="s">
        <v>98</v>
      </c>
      <c r="E148" s="49" t="s">
        <v>103</v>
      </c>
      <c r="F148" s="49" t="s">
        <v>100</v>
      </c>
    </row>
    <row r="149" spans="2:6" ht="45" x14ac:dyDescent="0.25">
      <c r="B149" s="49">
        <v>136</v>
      </c>
      <c r="C149" s="67" t="s">
        <v>115</v>
      </c>
      <c r="D149" s="49" t="s">
        <v>98</v>
      </c>
      <c r="E149" s="49" t="s">
        <v>103</v>
      </c>
      <c r="F149" s="49" t="s">
        <v>100</v>
      </c>
    </row>
    <row r="150" spans="2:6" ht="45" x14ac:dyDescent="0.25">
      <c r="B150" s="49">
        <v>137</v>
      </c>
      <c r="C150" s="67" t="s">
        <v>115</v>
      </c>
      <c r="D150" s="49" t="s">
        <v>97</v>
      </c>
      <c r="E150" s="49" t="s">
        <v>103</v>
      </c>
      <c r="F150" s="49" t="s">
        <v>100</v>
      </c>
    </row>
    <row r="151" spans="2:6" ht="45" x14ac:dyDescent="0.25">
      <c r="B151" s="49">
        <v>138</v>
      </c>
      <c r="C151" s="67" t="s">
        <v>115</v>
      </c>
      <c r="D151" s="49" t="s">
        <v>97</v>
      </c>
      <c r="E151" s="49" t="s">
        <v>103</v>
      </c>
      <c r="F151" s="49" t="s">
        <v>100</v>
      </c>
    </row>
    <row r="152" spans="2:6" ht="45" x14ac:dyDescent="0.25">
      <c r="B152" s="49">
        <v>139</v>
      </c>
      <c r="C152" s="67" t="s">
        <v>115</v>
      </c>
      <c r="D152" s="49" t="s">
        <v>97</v>
      </c>
      <c r="E152" s="49" t="s">
        <v>103</v>
      </c>
      <c r="F152" s="49" t="s">
        <v>100</v>
      </c>
    </row>
    <row r="153" spans="2:6" ht="45" x14ac:dyDescent="0.25">
      <c r="B153" s="49">
        <v>140</v>
      </c>
      <c r="C153" s="67" t="s">
        <v>115</v>
      </c>
      <c r="D153" s="49" t="s">
        <v>98</v>
      </c>
      <c r="E153" s="49" t="s">
        <v>103</v>
      </c>
      <c r="F153" s="49" t="s">
        <v>100</v>
      </c>
    </row>
    <row r="154" spans="2:6" ht="45" x14ac:dyDescent="0.25">
      <c r="B154" s="49">
        <v>141</v>
      </c>
      <c r="C154" s="67" t="s">
        <v>115</v>
      </c>
      <c r="D154" s="49" t="s">
        <v>97</v>
      </c>
      <c r="E154" s="49" t="s">
        <v>103</v>
      </c>
      <c r="F154" s="49" t="s">
        <v>100</v>
      </c>
    </row>
    <row r="155" spans="2:6" ht="45" x14ac:dyDescent="0.25">
      <c r="B155" s="49">
        <v>142</v>
      </c>
      <c r="C155" s="67" t="s">
        <v>115</v>
      </c>
      <c r="D155" s="49" t="s">
        <v>97</v>
      </c>
      <c r="E155" s="49" t="s">
        <v>103</v>
      </c>
      <c r="F155" s="49" t="s">
        <v>100</v>
      </c>
    </row>
    <row r="156" spans="2:6" ht="45" x14ac:dyDescent="0.25">
      <c r="B156" s="49">
        <v>143</v>
      </c>
      <c r="C156" s="67" t="s">
        <v>115</v>
      </c>
      <c r="D156" s="49" t="s">
        <v>98</v>
      </c>
      <c r="E156" s="49" t="s">
        <v>103</v>
      </c>
      <c r="F156" s="49" t="s">
        <v>100</v>
      </c>
    </row>
    <row r="157" spans="2:6" ht="45" x14ac:dyDescent="0.25">
      <c r="B157" s="49">
        <v>144</v>
      </c>
      <c r="C157" s="67" t="s">
        <v>115</v>
      </c>
      <c r="D157" s="49" t="s">
        <v>97</v>
      </c>
      <c r="E157" s="49" t="s">
        <v>103</v>
      </c>
      <c r="F157" s="49" t="s">
        <v>100</v>
      </c>
    </row>
    <row r="158" spans="2:6" ht="45" x14ac:dyDescent="0.25">
      <c r="B158" s="49">
        <v>145</v>
      </c>
      <c r="C158" s="67" t="s">
        <v>115</v>
      </c>
      <c r="D158" s="49" t="s">
        <v>98</v>
      </c>
      <c r="E158" s="49" t="s">
        <v>103</v>
      </c>
      <c r="F158" s="49" t="s">
        <v>100</v>
      </c>
    </row>
    <row r="159" spans="2:6" ht="45" x14ac:dyDescent="0.25">
      <c r="B159" s="49">
        <v>146</v>
      </c>
      <c r="C159" s="67" t="s">
        <v>115</v>
      </c>
      <c r="D159" s="49" t="s">
        <v>97</v>
      </c>
      <c r="E159" s="49" t="s">
        <v>103</v>
      </c>
      <c r="F159" s="49" t="s">
        <v>100</v>
      </c>
    </row>
    <row r="160" spans="2:6" ht="45" x14ac:dyDescent="0.25">
      <c r="B160" s="49">
        <v>147</v>
      </c>
      <c r="C160" s="67" t="s">
        <v>115</v>
      </c>
      <c r="D160" s="49" t="s">
        <v>98</v>
      </c>
      <c r="E160" s="49" t="s">
        <v>103</v>
      </c>
      <c r="F160" s="49" t="s">
        <v>100</v>
      </c>
    </row>
    <row r="161" spans="2:6" ht="45" x14ac:dyDescent="0.25">
      <c r="B161" s="49">
        <v>148</v>
      </c>
      <c r="C161" s="67" t="s">
        <v>115</v>
      </c>
      <c r="D161" s="49" t="s">
        <v>97</v>
      </c>
      <c r="E161" s="49" t="s">
        <v>103</v>
      </c>
      <c r="F161" s="49" t="s">
        <v>100</v>
      </c>
    </row>
    <row r="162" spans="2:6" ht="45" x14ac:dyDescent="0.25">
      <c r="B162" s="49">
        <v>149</v>
      </c>
      <c r="C162" s="67" t="s">
        <v>115</v>
      </c>
      <c r="D162" s="49" t="s">
        <v>98</v>
      </c>
      <c r="E162" s="49" t="s">
        <v>103</v>
      </c>
      <c r="F162" s="49" t="s">
        <v>100</v>
      </c>
    </row>
    <row r="163" spans="2:6" ht="45" x14ac:dyDescent="0.25">
      <c r="B163" s="49">
        <v>150</v>
      </c>
      <c r="C163" s="67" t="s">
        <v>115</v>
      </c>
      <c r="D163" s="49" t="s">
        <v>98</v>
      </c>
      <c r="E163" s="49" t="s">
        <v>103</v>
      </c>
      <c r="F163" s="49" t="s">
        <v>100</v>
      </c>
    </row>
    <row r="164" spans="2:6" ht="45" x14ac:dyDescent="0.25">
      <c r="B164" s="49">
        <v>151</v>
      </c>
      <c r="C164" s="67" t="s">
        <v>115</v>
      </c>
      <c r="D164" s="49" t="s">
        <v>98</v>
      </c>
      <c r="E164" s="49" t="s">
        <v>103</v>
      </c>
      <c r="F164" s="49" t="s">
        <v>100</v>
      </c>
    </row>
    <row r="165" spans="2:6" ht="45" x14ac:dyDescent="0.25">
      <c r="B165" s="49">
        <v>152</v>
      </c>
      <c r="C165" s="67" t="s">
        <v>115</v>
      </c>
      <c r="D165" s="49" t="s">
        <v>97</v>
      </c>
      <c r="E165" s="49" t="s">
        <v>103</v>
      </c>
      <c r="F165" s="49" t="s">
        <v>100</v>
      </c>
    </row>
    <row r="166" spans="2:6" ht="45" x14ac:dyDescent="0.25">
      <c r="B166" s="49">
        <v>153</v>
      </c>
      <c r="C166" s="67" t="s">
        <v>115</v>
      </c>
      <c r="D166" s="49" t="s">
        <v>97</v>
      </c>
      <c r="E166" s="49" t="s">
        <v>103</v>
      </c>
      <c r="F166" s="49" t="s">
        <v>100</v>
      </c>
    </row>
    <row r="167" spans="2:6" ht="45" x14ac:dyDescent="0.25">
      <c r="B167" s="49">
        <v>154</v>
      </c>
      <c r="C167" s="67" t="s">
        <v>115</v>
      </c>
      <c r="D167" s="49" t="s">
        <v>97</v>
      </c>
      <c r="E167" s="49" t="s">
        <v>103</v>
      </c>
      <c r="F167" s="49" t="s">
        <v>100</v>
      </c>
    </row>
    <row r="168" spans="2:6" ht="45" x14ac:dyDescent="0.25">
      <c r="B168" s="49">
        <v>155</v>
      </c>
      <c r="C168" s="67" t="s">
        <v>115</v>
      </c>
      <c r="D168" s="49" t="s">
        <v>98</v>
      </c>
      <c r="E168" s="49" t="s">
        <v>103</v>
      </c>
      <c r="F168" s="49" t="s">
        <v>100</v>
      </c>
    </row>
    <row r="169" spans="2:6" ht="45" x14ac:dyDescent="0.25">
      <c r="B169" s="49">
        <v>156</v>
      </c>
      <c r="C169" s="67" t="s">
        <v>115</v>
      </c>
      <c r="D169" s="49" t="s">
        <v>97</v>
      </c>
      <c r="E169" s="49" t="s">
        <v>103</v>
      </c>
      <c r="F169" s="49" t="s">
        <v>100</v>
      </c>
    </row>
    <row r="170" spans="2:6" ht="45" x14ac:dyDescent="0.25">
      <c r="B170" s="49">
        <v>157</v>
      </c>
      <c r="C170" s="67" t="s">
        <v>115</v>
      </c>
      <c r="D170" s="49" t="s">
        <v>98</v>
      </c>
      <c r="E170" s="49" t="s">
        <v>103</v>
      </c>
      <c r="F170" s="49" t="s">
        <v>100</v>
      </c>
    </row>
    <row r="171" spans="2:6" ht="45" x14ac:dyDescent="0.25">
      <c r="B171" s="49">
        <v>158</v>
      </c>
      <c r="C171" s="67" t="s">
        <v>115</v>
      </c>
      <c r="D171" s="49" t="s">
        <v>97</v>
      </c>
      <c r="E171" s="49" t="s">
        <v>103</v>
      </c>
      <c r="F171" s="49" t="s">
        <v>100</v>
      </c>
    </row>
    <row r="172" spans="2:6" ht="45" x14ac:dyDescent="0.25">
      <c r="B172" s="49">
        <v>159</v>
      </c>
      <c r="C172" s="67" t="s">
        <v>115</v>
      </c>
      <c r="D172" s="49" t="s">
        <v>97</v>
      </c>
      <c r="E172" s="49" t="s">
        <v>103</v>
      </c>
      <c r="F172" s="49" t="s">
        <v>100</v>
      </c>
    </row>
    <row r="173" spans="2:6" ht="45" x14ac:dyDescent="0.25">
      <c r="B173" s="49">
        <v>160</v>
      </c>
      <c r="C173" s="67" t="s">
        <v>115</v>
      </c>
      <c r="D173" s="49" t="s">
        <v>98</v>
      </c>
      <c r="E173" s="49" t="s">
        <v>103</v>
      </c>
      <c r="F173" s="49" t="s">
        <v>100</v>
      </c>
    </row>
    <row r="174" spans="2:6" ht="45" x14ac:dyDescent="0.25">
      <c r="B174" s="49">
        <v>161</v>
      </c>
      <c r="C174" s="67" t="s">
        <v>115</v>
      </c>
      <c r="D174" s="49" t="s">
        <v>98</v>
      </c>
      <c r="E174" s="49" t="s">
        <v>103</v>
      </c>
      <c r="F174" s="49" t="s">
        <v>100</v>
      </c>
    </row>
    <row r="175" spans="2:6" ht="45" x14ac:dyDescent="0.25">
      <c r="B175" s="49">
        <v>162</v>
      </c>
      <c r="C175" s="67" t="s">
        <v>115</v>
      </c>
      <c r="D175" s="49" t="s">
        <v>97</v>
      </c>
      <c r="E175" s="49" t="s">
        <v>103</v>
      </c>
      <c r="F175" s="49" t="s">
        <v>100</v>
      </c>
    </row>
    <row r="176" spans="2:6" ht="45" x14ac:dyDescent="0.25">
      <c r="B176" s="49">
        <v>163</v>
      </c>
      <c r="C176" s="67" t="s">
        <v>115</v>
      </c>
      <c r="D176" s="49" t="s">
        <v>97</v>
      </c>
      <c r="E176" s="49" t="s">
        <v>103</v>
      </c>
      <c r="F176" s="49" t="s">
        <v>100</v>
      </c>
    </row>
    <row r="177" spans="2:6" ht="45" x14ac:dyDescent="0.25">
      <c r="B177" s="49">
        <v>164</v>
      </c>
      <c r="C177" s="67" t="s">
        <v>115</v>
      </c>
      <c r="D177" s="49" t="s">
        <v>97</v>
      </c>
      <c r="E177" s="49" t="s">
        <v>103</v>
      </c>
      <c r="F177" s="49" t="s">
        <v>100</v>
      </c>
    </row>
    <row r="178" spans="2:6" ht="45" x14ac:dyDescent="0.25">
      <c r="B178" s="49">
        <v>165</v>
      </c>
      <c r="C178" s="67" t="s">
        <v>115</v>
      </c>
      <c r="D178" s="49" t="s">
        <v>97</v>
      </c>
      <c r="E178" s="49" t="s">
        <v>103</v>
      </c>
      <c r="F178" s="49" t="s">
        <v>100</v>
      </c>
    </row>
    <row r="179" spans="2:6" ht="45" x14ac:dyDescent="0.25">
      <c r="B179" s="49">
        <v>166</v>
      </c>
      <c r="C179" s="67" t="s">
        <v>115</v>
      </c>
      <c r="D179" s="49" t="s">
        <v>97</v>
      </c>
      <c r="E179" s="49" t="s">
        <v>103</v>
      </c>
      <c r="F179" s="49" t="s">
        <v>100</v>
      </c>
    </row>
    <row r="180" spans="2:6" ht="45" x14ac:dyDescent="0.25">
      <c r="B180" s="49">
        <v>167</v>
      </c>
      <c r="C180" s="67" t="s">
        <v>115</v>
      </c>
      <c r="D180" s="49" t="s">
        <v>97</v>
      </c>
      <c r="E180" s="49" t="s">
        <v>103</v>
      </c>
      <c r="F180" s="49" t="s">
        <v>100</v>
      </c>
    </row>
    <row r="181" spans="2:6" ht="45" x14ac:dyDescent="0.25">
      <c r="B181" s="49">
        <v>168</v>
      </c>
      <c r="C181" s="67" t="s">
        <v>115</v>
      </c>
      <c r="D181" s="49" t="s">
        <v>97</v>
      </c>
      <c r="E181" s="49" t="s">
        <v>103</v>
      </c>
      <c r="F181" s="49" t="s">
        <v>100</v>
      </c>
    </row>
    <row r="182" spans="2:6" ht="45" x14ac:dyDescent="0.25">
      <c r="B182" s="49">
        <v>169</v>
      </c>
      <c r="C182" s="67" t="s">
        <v>115</v>
      </c>
      <c r="D182" s="49" t="s">
        <v>98</v>
      </c>
      <c r="E182" s="49" t="s">
        <v>103</v>
      </c>
      <c r="F182" s="49" t="s">
        <v>100</v>
      </c>
    </row>
    <row r="183" spans="2:6" ht="45" x14ac:dyDescent="0.25">
      <c r="B183" s="49">
        <v>170</v>
      </c>
      <c r="C183" s="67" t="s">
        <v>115</v>
      </c>
      <c r="D183" s="49" t="s">
        <v>97</v>
      </c>
      <c r="E183" s="49" t="s">
        <v>103</v>
      </c>
      <c r="F183" s="49" t="s">
        <v>100</v>
      </c>
    </row>
    <row r="184" spans="2:6" ht="45" x14ac:dyDescent="0.25">
      <c r="B184" s="49">
        <v>171</v>
      </c>
      <c r="C184" s="67" t="s">
        <v>115</v>
      </c>
      <c r="D184" s="49" t="s">
        <v>97</v>
      </c>
      <c r="E184" s="49" t="s">
        <v>103</v>
      </c>
      <c r="F184" s="49" t="s">
        <v>100</v>
      </c>
    </row>
    <row r="185" spans="2:6" ht="45" x14ac:dyDescent="0.25">
      <c r="B185" s="49">
        <v>172</v>
      </c>
      <c r="C185" s="67" t="s">
        <v>115</v>
      </c>
      <c r="D185" s="49" t="s">
        <v>97</v>
      </c>
      <c r="E185" s="49" t="s">
        <v>103</v>
      </c>
      <c r="F185" s="49" t="s">
        <v>100</v>
      </c>
    </row>
    <row r="186" spans="2:6" ht="45" x14ac:dyDescent="0.25">
      <c r="B186" s="49">
        <v>173</v>
      </c>
      <c r="C186" s="67" t="s">
        <v>115</v>
      </c>
      <c r="D186" s="49" t="s">
        <v>97</v>
      </c>
      <c r="E186" s="49" t="s">
        <v>103</v>
      </c>
      <c r="F186" s="49" t="s">
        <v>100</v>
      </c>
    </row>
    <row r="187" spans="2:6" ht="45" x14ac:dyDescent="0.25">
      <c r="B187" s="49">
        <v>174</v>
      </c>
      <c r="C187" s="67" t="s">
        <v>115</v>
      </c>
      <c r="D187" s="49" t="s">
        <v>98</v>
      </c>
      <c r="E187" s="49" t="s">
        <v>103</v>
      </c>
      <c r="F187" s="49" t="s">
        <v>100</v>
      </c>
    </row>
    <row r="188" spans="2:6" ht="45" x14ac:dyDescent="0.25">
      <c r="B188" s="49">
        <v>175</v>
      </c>
      <c r="C188" s="67" t="s">
        <v>115</v>
      </c>
      <c r="D188" s="49" t="s">
        <v>97</v>
      </c>
      <c r="E188" s="49" t="s">
        <v>103</v>
      </c>
      <c r="F188" s="49" t="s">
        <v>100</v>
      </c>
    </row>
    <row r="189" spans="2:6" ht="45" x14ac:dyDescent="0.25">
      <c r="B189" s="49">
        <v>176</v>
      </c>
      <c r="C189" s="67" t="s">
        <v>115</v>
      </c>
      <c r="D189" s="49" t="s">
        <v>97</v>
      </c>
      <c r="E189" s="49" t="s">
        <v>104</v>
      </c>
      <c r="F189" s="49" t="s">
        <v>100</v>
      </c>
    </row>
    <row r="190" spans="2:6" ht="45" x14ac:dyDescent="0.25">
      <c r="B190" s="49">
        <v>177</v>
      </c>
      <c r="C190" s="67" t="s">
        <v>115</v>
      </c>
      <c r="D190" s="49" t="s">
        <v>97</v>
      </c>
      <c r="E190" s="49" t="s">
        <v>104</v>
      </c>
      <c r="F190" s="49" t="s">
        <v>100</v>
      </c>
    </row>
    <row r="191" spans="2:6" ht="45" x14ac:dyDescent="0.25">
      <c r="B191" s="49">
        <v>178</v>
      </c>
      <c r="C191" s="67" t="s">
        <v>115</v>
      </c>
      <c r="D191" s="49" t="s">
        <v>98</v>
      </c>
      <c r="E191" s="49" t="s">
        <v>104</v>
      </c>
      <c r="F191" s="49" t="s">
        <v>100</v>
      </c>
    </row>
    <row r="192" spans="2:6" ht="45" x14ac:dyDescent="0.25">
      <c r="B192" s="49">
        <v>179</v>
      </c>
      <c r="C192" s="67" t="s">
        <v>115</v>
      </c>
      <c r="D192" s="49" t="s">
        <v>97</v>
      </c>
      <c r="E192" s="49" t="s">
        <v>104</v>
      </c>
      <c r="F192" s="49" t="s">
        <v>100</v>
      </c>
    </row>
    <row r="193" spans="2:6" ht="45" x14ac:dyDescent="0.25">
      <c r="B193" s="49">
        <v>180</v>
      </c>
      <c r="C193" s="67" t="s">
        <v>115</v>
      </c>
      <c r="D193" s="49" t="s">
        <v>97</v>
      </c>
      <c r="E193" s="49" t="s">
        <v>104</v>
      </c>
      <c r="F193" s="49" t="s">
        <v>100</v>
      </c>
    </row>
    <row r="194" spans="2:6" ht="45" x14ac:dyDescent="0.25">
      <c r="B194" s="49">
        <v>181</v>
      </c>
      <c r="C194" s="67" t="s">
        <v>115</v>
      </c>
      <c r="D194" s="49" t="s">
        <v>97</v>
      </c>
      <c r="E194" s="49" t="s">
        <v>104</v>
      </c>
      <c r="F194" s="49" t="s">
        <v>100</v>
      </c>
    </row>
    <row r="195" spans="2:6" ht="45" x14ac:dyDescent="0.25">
      <c r="B195" s="49">
        <v>182</v>
      </c>
      <c r="C195" s="67" t="s">
        <v>115</v>
      </c>
      <c r="D195" s="49" t="s">
        <v>98</v>
      </c>
      <c r="E195" s="49" t="s">
        <v>104</v>
      </c>
      <c r="F195" s="49" t="s">
        <v>100</v>
      </c>
    </row>
    <row r="196" spans="2:6" ht="45" x14ac:dyDescent="0.25">
      <c r="B196" s="49">
        <v>183</v>
      </c>
      <c r="C196" s="67" t="s">
        <v>115</v>
      </c>
      <c r="D196" s="49" t="s">
        <v>97</v>
      </c>
      <c r="E196" s="49" t="s">
        <v>104</v>
      </c>
      <c r="F196" s="49" t="s">
        <v>100</v>
      </c>
    </row>
    <row r="197" spans="2:6" ht="45" x14ac:dyDescent="0.25">
      <c r="B197" s="49">
        <v>184</v>
      </c>
      <c r="C197" s="67" t="s">
        <v>115</v>
      </c>
      <c r="D197" s="49" t="s">
        <v>98</v>
      </c>
      <c r="E197" s="49" t="s">
        <v>104</v>
      </c>
      <c r="F197" s="49" t="s">
        <v>100</v>
      </c>
    </row>
    <row r="198" spans="2:6" ht="45" x14ac:dyDescent="0.25">
      <c r="B198" s="49">
        <v>185</v>
      </c>
      <c r="C198" s="67" t="s">
        <v>115</v>
      </c>
      <c r="D198" s="49" t="s">
        <v>97</v>
      </c>
      <c r="E198" s="49" t="s">
        <v>104</v>
      </c>
      <c r="F198" s="49" t="s">
        <v>100</v>
      </c>
    </row>
    <row r="199" spans="2:6" ht="45" x14ac:dyDescent="0.25">
      <c r="B199" s="49">
        <v>186</v>
      </c>
      <c r="C199" s="67" t="s">
        <v>115</v>
      </c>
      <c r="D199" s="49" t="s">
        <v>98</v>
      </c>
      <c r="E199" s="49" t="s">
        <v>104</v>
      </c>
      <c r="F199" s="49" t="s">
        <v>100</v>
      </c>
    </row>
    <row r="200" spans="2:6" ht="45" x14ac:dyDescent="0.25">
      <c r="B200" s="49">
        <v>187</v>
      </c>
      <c r="C200" s="67" t="s">
        <v>115</v>
      </c>
      <c r="D200" s="49" t="s">
        <v>97</v>
      </c>
      <c r="E200" s="49" t="s">
        <v>104</v>
      </c>
      <c r="F200" s="49" t="s">
        <v>100</v>
      </c>
    </row>
    <row r="201" spans="2:6" ht="45" x14ac:dyDescent="0.25">
      <c r="B201" s="49">
        <v>188</v>
      </c>
      <c r="C201" s="67" t="s">
        <v>115</v>
      </c>
      <c r="D201" s="49" t="s">
        <v>97</v>
      </c>
      <c r="E201" s="49" t="s">
        <v>104</v>
      </c>
      <c r="F201" s="49" t="s">
        <v>100</v>
      </c>
    </row>
    <row r="202" spans="2:6" ht="45" x14ac:dyDescent="0.25">
      <c r="B202" s="49">
        <v>189</v>
      </c>
      <c r="C202" s="67" t="s">
        <v>115</v>
      </c>
      <c r="D202" s="49" t="s">
        <v>98</v>
      </c>
      <c r="E202" s="49" t="s">
        <v>104</v>
      </c>
      <c r="F202" s="49" t="s">
        <v>100</v>
      </c>
    </row>
    <row r="203" spans="2:6" ht="45" x14ac:dyDescent="0.25">
      <c r="B203" s="49">
        <v>190</v>
      </c>
      <c r="C203" s="67" t="s">
        <v>115</v>
      </c>
      <c r="D203" s="49" t="s">
        <v>97</v>
      </c>
      <c r="E203" s="49" t="s">
        <v>104</v>
      </c>
      <c r="F203" s="49" t="s">
        <v>100</v>
      </c>
    </row>
    <row r="204" spans="2:6" ht="45" x14ac:dyDescent="0.25">
      <c r="B204" s="49">
        <v>191</v>
      </c>
      <c r="C204" s="67" t="s">
        <v>115</v>
      </c>
      <c r="D204" s="49" t="s">
        <v>97</v>
      </c>
      <c r="E204" s="49" t="s">
        <v>104</v>
      </c>
      <c r="F204" s="49" t="s">
        <v>100</v>
      </c>
    </row>
    <row r="205" spans="2:6" ht="45" x14ac:dyDescent="0.25">
      <c r="B205" s="49">
        <v>192</v>
      </c>
      <c r="C205" s="67" t="s">
        <v>115</v>
      </c>
      <c r="D205" s="49" t="s">
        <v>98</v>
      </c>
      <c r="E205" s="49" t="s">
        <v>104</v>
      </c>
      <c r="F205" s="49" t="s">
        <v>100</v>
      </c>
    </row>
    <row r="206" spans="2:6" ht="45" x14ac:dyDescent="0.25">
      <c r="B206" s="49">
        <v>193</v>
      </c>
      <c r="C206" s="67" t="s">
        <v>115</v>
      </c>
      <c r="D206" s="49" t="s">
        <v>98</v>
      </c>
      <c r="E206" s="49" t="s">
        <v>104</v>
      </c>
      <c r="F206" s="49" t="s">
        <v>100</v>
      </c>
    </row>
    <row r="207" spans="2:6" ht="45" x14ac:dyDescent="0.25">
      <c r="B207" s="49">
        <v>194</v>
      </c>
      <c r="C207" s="67" t="s">
        <v>115</v>
      </c>
      <c r="D207" s="49" t="s">
        <v>97</v>
      </c>
      <c r="E207" s="49" t="s">
        <v>104</v>
      </c>
      <c r="F207" s="49" t="s">
        <v>100</v>
      </c>
    </row>
    <row r="208" spans="2:6" ht="45" x14ac:dyDescent="0.25">
      <c r="B208" s="49">
        <v>195</v>
      </c>
      <c r="C208" s="67" t="s">
        <v>115</v>
      </c>
      <c r="D208" s="49" t="s">
        <v>97</v>
      </c>
      <c r="E208" s="49" t="s">
        <v>104</v>
      </c>
      <c r="F208" s="49" t="s">
        <v>100</v>
      </c>
    </row>
    <row r="209" spans="2:6" ht="45" x14ac:dyDescent="0.25">
      <c r="B209" s="49">
        <v>196</v>
      </c>
      <c r="C209" s="67" t="s">
        <v>115</v>
      </c>
      <c r="D209" s="49" t="s">
        <v>98</v>
      </c>
      <c r="E209" s="49" t="s">
        <v>104</v>
      </c>
      <c r="F209" s="49" t="s">
        <v>100</v>
      </c>
    </row>
    <row r="210" spans="2:6" ht="45" x14ac:dyDescent="0.25">
      <c r="B210" s="49">
        <v>197</v>
      </c>
      <c r="C210" s="67" t="s">
        <v>115</v>
      </c>
      <c r="D210" s="49" t="s">
        <v>97</v>
      </c>
      <c r="E210" s="49" t="s">
        <v>104</v>
      </c>
      <c r="F210" s="49" t="s">
        <v>100</v>
      </c>
    </row>
    <row r="211" spans="2:6" ht="45" x14ac:dyDescent="0.25">
      <c r="B211" s="49">
        <v>198</v>
      </c>
      <c r="C211" s="67" t="s">
        <v>115</v>
      </c>
      <c r="D211" s="49" t="s">
        <v>97</v>
      </c>
      <c r="E211" s="49" t="s">
        <v>104</v>
      </c>
      <c r="F211" s="49" t="s">
        <v>100</v>
      </c>
    </row>
    <row r="212" spans="2:6" ht="45" x14ac:dyDescent="0.25">
      <c r="B212" s="49">
        <v>199</v>
      </c>
      <c r="C212" s="67" t="s">
        <v>115</v>
      </c>
      <c r="D212" s="49" t="s">
        <v>98</v>
      </c>
      <c r="E212" s="49" t="s">
        <v>104</v>
      </c>
      <c r="F212" s="49" t="s">
        <v>100</v>
      </c>
    </row>
    <row r="213" spans="2:6" ht="45" x14ac:dyDescent="0.25">
      <c r="B213" s="49">
        <v>200</v>
      </c>
      <c r="C213" s="67" t="s">
        <v>115</v>
      </c>
      <c r="D213" s="49" t="s">
        <v>97</v>
      </c>
      <c r="E213" s="49" t="s">
        <v>104</v>
      </c>
      <c r="F213" s="49" t="s">
        <v>100</v>
      </c>
    </row>
    <row r="214" spans="2:6" ht="45" x14ac:dyDescent="0.25">
      <c r="B214" s="49">
        <v>201</v>
      </c>
      <c r="C214" s="67" t="s">
        <v>115</v>
      </c>
      <c r="D214" s="49" t="s">
        <v>97</v>
      </c>
      <c r="E214" s="49" t="s">
        <v>104</v>
      </c>
      <c r="F214" s="49" t="s">
        <v>100</v>
      </c>
    </row>
    <row r="215" spans="2:6" ht="45" x14ac:dyDescent="0.25">
      <c r="B215" s="49">
        <v>202</v>
      </c>
      <c r="C215" s="67" t="s">
        <v>115</v>
      </c>
      <c r="D215" s="49" t="s">
        <v>97</v>
      </c>
      <c r="E215" s="49" t="s">
        <v>104</v>
      </c>
      <c r="F215" s="49" t="s">
        <v>100</v>
      </c>
    </row>
    <row r="216" spans="2:6" ht="45" x14ac:dyDescent="0.25">
      <c r="B216" s="49">
        <v>203</v>
      </c>
      <c r="C216" s="67" t="s">
        <v>115</v>
      </c>
      <c r="D216" s="49" t="s">
        <v>98</v>
      </c>
      <c r="E216" s="49" t="s">
        <v>104</v>
      </c>
      <c r="F216" s="49" t="s">
        <v>100</v>
      </c>
    </row>
    <row r="217" spans="2:6" ht="45" x14ac:dyDescent="0.25">
      <c r="B217" s="49">
        <v>204</v>
      </c>
      <c r="C217" s="67" t="s">
        <v>115</v>
      </c>
      <c r="D217" s="49" t="s">
        <v>98</v>
      </c>
      <c r="E217" s="49" t="s">
        <v>104</v>
      </c>
      <c r="F217" s="49" t="s">
        <v>100</v>
      </c>
    </row>
    <row r="218" spans="2:6" ht="45" x14ac:dyDescent="0.25">
      <c r="B218" s="49">
        <v>205</v>
      </c>
      <c r="C218" s="67" t="s">
        <v>115</v>
      </c>
      <c r="D218" s="49" t="s">
        <v>98</v>
      </c>
      <c r="E218" s="49" t="s">
        <v>104</v>
      </c>
      <c r="F218" s="49" t="s">
        <v>100</v>
      </c>
    </row>
    <row r="219" spans="2:6" ht="45" x14ac:dyDescent="0.25">
      <c r="B219" s="49">
        <v>206</v>
      </c>
      <c r="C219" s="67" t="s">
        <v>115</v>
      </c>
      <c r="D219" s="49" t="s">
        <v>98</v>
      </c>
      <c r="E219" s="49" t="s">
        <v>104</v>
      </c>
      <c r="F219" s="49" t="s">
        <v>100</v>
      </c>
    </row>
    <row r="220" spans="2:6" ht="45" x14ac:dyDescent="0.25">
      <c r="B220" s="49">
        <v>207</v>
      </c>
      <c r="C220" s="67" t="s">
        <v>115</v>
      </c>
      <c r="D220" s="49" t="s">
        <v>97</v>
      </c>
      <c r="E220" s="49" t="s">
        <v>104</v>
      </c>
      <c r="F220" s="49" t="s">
        <v>100</v>
      </c>
    </row>
    <row r="221" spans="2:6" ht="45" x14ac:dyDescent="0.25">
      <c r="B221" s="49">
        <v>208</v>
      </c>
      <c r="C221" s="67" t="s">
        <v>115</v>
      </c>
      <c r="D221" s="49" t="s">
        <v>98</v>
      </c>
      <c r="E221" s="49" t="s">
        <v>104</v>
      </c>
      <c r="F221" s="49" t="s">
        <v>100</v>
      </c>
    </row>
    <row r="222" spans="2:6" ht="45" x14ac:dyDescent="0.25">
      <c r="B222" s="49">
        <v>209</v>
      </c>
      <c r="C222" s="67" t="s">
        <v>115</v>
      </c>
      <c r="D222" s="49" t="s">
        <v>98</v>
      </c>
      <c r="E222" s="49" t="s">
        <v>104</v>
      </c>
      <c r="F222" s="49" t="s">
        <v>100</v>
      </c>
    </row>
    <row r="223" spans="2:6" ht="45" x14ac:dyDescent="0.25">
      <c r="B223" s="49">
        <v>210</v>
      </c>
      <c r="C223" s="67" t="s">
        <v>115</v>
      </c>
      <c r="D223" s="49" t="s">
        <v>97</v>
      </c>
      <c r="E223" s="49" t="s">
        <v>104</v>
      </c>
      <c r="F223" s="49" t="s">
        <v>100</v>
      </c>
    </row>
    <row r="224" spans="2:6" ht="45" x14ac:dyDescent="0.25">
      <c r="B224" s="49">
        <v>211</v>
      </c>
      <c r="C224" s="67" t="s">
        <v>115</v>
      </c>
      <c r="D224" s="49" t="s">
        <v>97</v>
      </c>
      <c r="E224" s="49" t="s">
        <v>104</v>
      </c>
      <c r="F224" s="49" t="s">
        <v>100</v>
      </c>
    </row>
    <row r="225" spans="2:6" ht="45" x14ac:dyDescent="0.25">
      <c r="B225" s="49">
        <v>212</v>
      </c>
      <c r="C225" s="67" t="s">
        <v>115</v>
      </c>
      <c r="D225" s="49" t="s">
        <v>97</v>
      </c>
      <c r="E225" s="49" t="s">
        <v>104</v>
      </c>
      <c r="F225" s="49" t="s">
        <v>100</v>
      </c>
    </row>
    <row r="226" spans="2:6" ht="45" x14ac:dyDescent="0.25">
      <c r="B226" s="49">
        <v>213</v>
      </c>
      <c r="C226" s="67" t="s">
        <v>115</v>
      </c>
      <c r="D226" s="49" t="s">
        <v>97</v>
      </c>
      <c r="E226" s="49" t="s">
        <v>104</v>
      </c>
      <c r="F226" s="49" t="s">
        <v>100</v>
      </c>
    </row>
    <row r="227" spans="2:6" ht="45" x14ac:dyDescent="0.25">
      <c r="B227" s="49">
        <v>214</v>
      </c>
      <c r="C227" s="67" t="s">
        <v>115</v>
      </c>
      <c r="D227" s="49" t="s">
        <v>97</v>
      </c>
      <c r="E227" s="49" t="s">
        <v>104</v>
      </c>
      <c r="F227" s="49" t="s">
        <v>100</v>
      </c>
    </row>
    <row r="228" spans="2:6" ht="45" x14ac:dyDescent="0.25">
      <c r="B228" s="49">
        <v>215</v>
      </c>
      <c r="C228" s="67" t="s">
        <v>115</v>
      </c>
      <c r="D228" s="49" t="s">
        <v>97</v>
      </c>
      <c r="E228" s="49" t="s">
        <v>104</v>
      </c>
      <c r="F228" s="49" t="s">
        <v>100</v>
      </c>
    </row>
    <row r="229" spans="2:6" ht="45" x14ac:dyDescent="0.25">
      <c r="B229" s="49">
        <v>216</v>
      </c>
      <c r="C229" s="67" t="s">
        <v>115</v>
      </c>
      <c r="D229" s="49" t="s">
        <v>97</v>
      </c>
      <c r="E229" s="49" t="s">
        <v>104</v>
      </c>
      <c r="F229" s="49" t="s">
        <v>100</v>
      </c>
    </row>
    <row r="230" spans="2:6" ht="45" x14ac:dyDescent="0.25">
      <c r="B230" s="49">
        <v>217</v>
      </c>
      <c r="C230" s="67" t="s">
        <v>115</v>
      </c>
      <c r="D230" s="49" t="s">
        <v>98</v>
      </c>
      <c r="E230" s="49" t="s">
        <v>104</v>
      </c>
      <c r="F230" s="49" t="s">
        <v>100</v>
      </c>
    </row>
    <row r="231" spans="2:6" ht="45" x14ac:dyDescent="0.25">
      <c r="B231" s="49">
        <v>218</v>
      </c>
      <c r="C231" s="67" t="s">
        <v>115</v>
      </c>
      <c r="D231" s="49" t="s">
        <v>98</v>
      </c>
      <c r="E231" s="49" t="s">
        <v>104</v>
      </c>
      <c r="F231" s="49" t="s">
        <v>100</v>
      </c>
    </row>
    <row r="232" spans="2:6" ht="45" x14ac:dyDescent="0.25">
      <c r="B232" s="49">
        <v>219</v>
      </c>
      <c r="C232" s="67" t="s">
        <v>115</v>
      </c>
      <c r="D232" s="49" t="s">
        <v>97</v>
      </c>
      <c r="E232" s="49" t="s">
        <v>104</v>
      </c>
      <c r="F232" s="49" t="s">
        <v>100</v>
      </c>
    </row>
    <row r="233" spans="2:6" ht="45" x14ac:dyDescent="0.25">
      <c r="B233" s="49">
        <v>220</v>
      </c>
      <c r="C233" s="67" t="s">
        <v>115</v>
      </c>
      <c r="D233" s="49" t="s">
        <v>97</v>
      </c>
      <c r="E233" s="49" t="s">
        <v>104</v>
      </c>
      <c r="F233" s="49" t="s">
        <v>100</v>
      </c>
    </row>
    <row r="234" spans="2:6" ht="45" x14ac:dyDescent="0.25">
      <c r="B234" s="49">
        <v>221</v>
      </c>
      <c r="C234" s="67" t="s">
        <v>115</v>
      </c>
      <c r="D234" s="49" t="s">
        <v>98</v>
      </c>
      <c r="E234" s="49" t="s">
        <v>104</v>
      </c>
      <c r="F234" s="49" t="s">
        <v>100</v>
      </c>
    </row>
    <row r="235" spans="2:6" ht="45" x14ac:dyDescent="0.25">
      <c r="B235" s="49">
        <v>222</v>
      </c>
      <c r="C235" s="67" t="s">
        <v>115</v>
      </c>
      <c r="D235" s="49" t="s">
        <v>97</v>
      </c>
      <c r="E235" s="49" t="s">
        <v>104</v>
      </c>
      <c r="F235" s="49" t="s">
        <v>100</v>
      </c>
    </row>
    <row r="236" spans="2:6" ht="45" x14ac:dyDescent="0.25">
      <c r="B236" s="49">
        <v>223</v>
      </c>
      <c r="C236" s="67" t="s">
        <v>115</v>
      </c>
      <c r="D236" s="49" t="s">
        <v>98</v>
      </c>
      <c r="E236" s="49" t="s">
        <v>104</v>
      </c>
      <c r="F236" s="49" t="s">
        <v>100</v>
      </c>
    </row>
    <row r="237" spans="2:6" ht="45" x14ac:dyDescent="0.25">
      <c r="B237" s="49">
        <v>224</v>
      </c>
      <c r="C237" s="67" t="s">
        <v>115</v>
      </c>
      <c r="D237" s="49" t="s">
        <v>97</v>
      </c>
      <c r="E237" s="49" t="s">
        <v>104</v>
      </c>
      <c r="F237" s="49" t="s">
        <v>100</v>
      </c>
    </row>
    <row r="238" spans="2:6" ht="45" x14ac:dyDescent="0.25">
      <c r="B238" s="49">
        <v>225</v>
      </c>
      <c r="C238" s="67" t="s">
        <v>115</v>
      </c>
      <c r="D238" s="49" t="s">
        <v>98</v>
      </c>
      <c r="E238" s="49" t="s">
        <v>104</v>
      </c>
      <c r="F238" s="49" t="s">
        <v>100</v>
      </c>
    </row>
    <row r="239" spans="2:6" ht="45" x14ac:dyDescent="0.25">
      <c r="B239" s="49">
        <v>226</v>
      </c>
      <c r="C239" s="67" t="s">
        <v>115</v>
      </c>
      <c r="D239" s="49" t="s">
        <v>97</v>
      </c>
      <c r="E239" s="49" t="s">
        <v>104</v>
      </c>
      <c r="F239" s="49" t="s">
        <v>100</v>
      </c>
    </row>
    <row r="240" spans="2:6" ht="45" x14ac:dyDescent="0.25">
      <c r="B240" s="49">
        <v>227</v>
      </c>
      <c r="C240" s="67" t="s">
        <v>115</v>
      </c>
      <c r="D240" s="49" t="s">
        <v>97</v>
      </c>
      <c r="E240" s="49" t="s">
        <v>105</v>
      </c>
      <c r="F240" s="49" t="s">
        <v>100</v>
      </c>
    </row>
    <row r="241" spans="2:6" ht="45" x14ac:dyDescent="0.25">
      <c r="B241" s="49">
        <v>228</v>
      </c>
      <c r="C241" s="67" t="s">
        <v>115</v>
      </c>
      <c r="D241" s="49" t="s">
        <v>97</v>
      </c>
      <c r="E241" s="49" t="s">
        <v>105</v>
      </c>
      <c r="F241" s="49" t="s">
        <v>100</v>
      </c>
    </row>
    <row r="242" spans="2:6" ht="45" x14ac:dyDescent="0.25">
      <c r="B242" s="49">
        <v>229</v>
      </c>
      <c r="C242" s="67" t="s">
        <v>115</v>
      </c>
      <c r="D242" s="49" t="s">
        <v>97</v>
      </c>
      <c r="E242" s="49" t="s">
        <v>105</v>
      </c>
      <c r="F242" s="49" t="s">
        <v>100</v>
      </c>
    </row>
    <row r="243" spans="2:6" ht="45" x14ac:dyDescent="0.25">
      <c r="B243" s="49">
        <v>230</v>
      </c>
      <c r="C243" s="67" t="s">
        <v>115</v>
      </c>
      <c r="D243" s="49" t="s">
        <v>97</v>
      </c>
      <c r="E243" s="49" t="s">
        <v>105</v>
      </c>
      <c r="F243" s="49" t="s">
        <v>100</v>
      </c>
    </row>
    <row r="244" spans="2:6" ht="45" x14ac:dyDescent="0.25">
      <c r="B244" s="49">
        <v>231</v>
      </c>
      <c r="C244" s="67" t="s">
        <v>115</v>
      </c>
      <c r="D244" s="49" t="s">
        <v>98</v>
      </c>
      <c r="E244" s="49" t="s">
        <v>105</v>
      </c>
      <c r="F244" s="49" t="s">
        <v>100</v>
      </c>
    </row>
    <row r="245" spans="2:6" ht="45" x14ac:dyDescent="0.25">
      <c r="B245" s="49">
        <v>232</v>
      </c>
      <c r="C245" s="67" t="s">
        <v>115</v>
      </c>
      <c r="D245" s="49" t="s">
        <v>98</v>
      </c>
      <c r="E245" s="49" t="s">
        <v>105</v>
      </c>
      <c r="F245" s="49" t="s">
        <v>100</v>
      </c>
    </row>
    <row r="246" spans="2:6" ht="45" x14ac:dyDescent="0.25">
      <c r="B246" s="49">
        <v>233</v>
      </c>
      <c r="C246" s="67" t="s">
        <v>115</v>
      </c>
      <c r="D246" s="49" t="s">
        <v>97</v>
      </c>
      <c r="E246" s="49" t="s">
        <v>105</v>
      </c>
      <c r="F246" s="49" t="s">
        <v>100</v>
      </c>
    </row>
    <row r="247" spans="2:6" ht="45" x14ac:dyDescent="0.25">
      <c r="B247" s="49">
        <v>234</v>
      </c>
      <c r="C247" s="67" t="s">
        <v>115</v>
      </c>
      <c r="D247" s="49" t="s">
        <v>98</v>
      </c>
      <c r="E247" s="49" t="s">
        <v>105</v>
      </c>
      <c r="F247" s="49" t="s">
        <v>100</v>
      </c>
    </row>
    <row r="248" spans="2:6" ht="45" x14ac:dyDescent="0.25">
      <c r="B248" s="49">
        <v>235</v>
      </c>
      <c r="C248" s="67" t="s">
        <v>115</v>
      </c>
      <c r="D248" s="49" t="s">
        <v>97</v>
      </c>
      <c r="E248" s="49" t="s">
        <v>105</v>
      </c>
      <c r="F248" s="49" t="s">
        <v>100</v>
      </c>
    </row>
    <row r="249" spans="2:6" ht="45" x14ac:dyDescent="0.25">
      <c r="B249" s="49">
        <v>236</v>
      </c>
      <c r="C249" s="67" t="s">
        <v>115</v>
      </c>
      <c r="D249" s="49" t="s">
        <v>97</v>
      </c>
      <c r="E249" s="49" t="s">
        <v>105</v>
      </c>
      <c r="F249" s="49" t="s">
        <v>100</v>
      </c>
    </row>
    <row r="250" spans="2:6" ht="45" x14ac:dyDescent="0.25">
      <c r="B250" s="49">
        <v>237</v>
      </c>
      <c r="C250" s="67" t="s">
        <v>115</v>
      </c>
      <c r="D250" s="49" t="s">
        <v>97</v>
      </c>
      <c r="E250" s="49" t="s">
        <v>105</v>
      </c>
      <c r="F250" s="49" t="s">
        <v>100</v>
      </c>
    </row>
    <row r="251" spans="2:6" ht="45" x14ac:dyDescent="0.25">
      <c r="B251" s="49">
        <v>238</v>
      </c>
      <c r="C251" s="67" t="s">
        <v>115</v>
      </c>
      <c r="D251" s="49" t="s">
        <v>97</v>
      </c>
      <c r="E251" s="49" t="s">
        <v>105</v>
      </c>
      <c r="F251" s="49" t="s">
        <v>100</v>
      </c>
    </row>
    <row r="252" spans="2:6" ht="45" x14ac:dyDescent="0.25">
      <c r="B252" s="49">
        <v>239</v>
      </c>
      <c r="C252" s="67" t="s">
        <v>115</v>
      </c>
      <c r="D252" s="49" t="s">
        <v>97</v>
      </c>
      <c r="E252" s="49" t="s">
        <v>105</v>
      </c>
      <c r="F252" s="49" t="s">
        <v>100</v>
      </c>
    </row>
    <row r="253" spans="2:6" ht="45" x14ac:dyDescent="0.25">
      <c r="B253" s="49">
        <v>240</v>
      </c>
      <c r="C253" s="67" t="s">
        <v>115</v>
      </c>
      <c r="D253" s="49" t="s">
        <v>97</v>
      </c>
      <c r="E253" s="49" t="s">
        <v>105</v>
      </c>
      <c r="F253" s="49" t="s">
        <v>100</v>
      </c>
    </row>
    <row r="254" spans="2:6" ht="45" x14ac:dyDescent="0.25">
      <c r="B254" s="49">
        <v>241</v>
      </c>
      <c r="C254" s="67" t="s">
        <v>115</v>
      </c>
      <c r="D254" s="49" t="s">
        <v>97</v>
      </c>
      <c r="E254" s="49" t="s">
        <v>105</v>
      </c>
      <c r="F254" s="49" t="s">
        <v>100</v>
      </c>
    </row>
    <row r="255" spans="2:6" ht="45" x14ac:dyDescent="0.25">
      <c r="B255" s="49">
        <v>242</v>
      </c>
      <c r="C255" s="67" t="s">
        <v>115</v>
      </c>
      <c r="D255" s="49" t="s">
        <v>97</v>
      </c>
      <c r="E255" s="49" t="s">
        <v>105</v>
      </c>
      <c r="F255" s="49" t="s">
        <v>100</v>
      </c>
    </row>
    <row r="256" spans="2:6" ht="45" x14ac:dyDescent="0.25">
      <c r="B256" s="49">
        <v>243</v>
      </c>
      <c r="C256" s="67" t="s">
        <v>115</v>
      </c>
      <c r="D256" s="49" t="s">
        <v>98</v>
      </c>
      <c r="E256" s="49" t="s">
        <v>105</v>
      </c>
      <c r="F256" s="49" t="s">
        <v>100</v>
      </c>
    </row>
    <row r="257" spans="2:6" ht="45" x14ac:dyDescent="0.25">
      <c r="B257" s="49">
        <v>244</v>
      </c>
      <c r="C257" s="67" t="s">
        <v>115</v>
      </c>
      <c r="D257" s="49" t="s">
        <v>97</v>
      </c>
      <c r="E257" s="49" t="s">
        <v>105</v>
      </c>
      <c r="F257" s="49" t="s">
        <v>100</v>
      </c>
    </row>
    <row r="258" spans="2:6" ht="45" x14ac:dyDescent="0.25">
      <c r="B258" s="49">
        <v>245</v>
      </c>
      <c r="C258" s="67" t="s">
        <v>115</v>
      </c>
      <c r="D258" s="49" t="s">
        <v>97</v>
      </c>
      <c r="E258" s="49" t="s">
        <v>105</v>
      </c>
      <c r="F258" s="49" t="s">
        <v>100</v>
      </c>
    </row>
    <row r="259" spans="2:6" ht="45" x14ac:dyDescent="0.25">
      <c r="B259" s="49">
        <v>246</v>
      </c>
      <c r="C259" s="67" t="s">
        <v>115</v>
      </c>
      <c r="D259" s="49" t="s">
        <v>97</v>
      </c>
      <c r="E259" s="49" t="s">
        <v>105</v>
      </c>
      <c r="F259" s="49" t="s">
        <v>100</v>
      </c>
    </row>
    <row r="260" spans="2:6" ht="45" x14ac:dyDescent="0.25">
      <c r="B260" s="49">
        <v>247</v>
      </c>
      <c r="C260" s="67" t="s">
        <v>115</v>
      </c>
      <c r="D260" s="49" t="s">
        <v>98</v>
      </c>
      <c r="E260" s="49" t="s">
        <v>105</v>
      </c>
      <c r="F260" s="49" t="s">
        <v>100</v>
      </c>
    </row>
    <row r="261" spans="2:6" ht="45" x14ac:dyDescent="0.25">
      <c r="B261" s="49">
        <v>248</v>
      </c>
      <c r="C261" s="67" t="s">
        <v>115</v>
      </c>
      <c r="D261" s="49" t="s">
        <v>98</v>
      </c>
      <c r="E261" s="49" t="s">
        <v>105</v>
      </c>
      <c r="F261" s="49" t="s">
        <v>100</v>
      </c>
    </row>
    <row r="262" spans="2:6" ht="45" x14ac:dyDescent="0.25">
      <c r="B262" s="49">
        <v>249</v>
      </c>
      <c r="C262" s="67" t="s">
        <v>115</v>
      </c>
      <c r="D262" s="49" t="s">
        <v>97</v>
      </c>
      <c r="E262" s="49" t="s">
        <v>105</v>
      </c>
      <c r="F262" s="49" t="s">
        <v>100</v>
      </c>
    </row>
    <row r="263" spans="2:6" ht="45" x14ac:dyDescent="0.25">
      <c r="B263" s="49">
        <v>250</v>
      </c>
      <c r="C263" s="67" t="s">
        <v>115</v>
      </c>
      <c r="D263" s="49" t="s">
        <v>97</v>
      </c>
      <c r="E263" s="49" t="s">
        <v>105</v>
      </c>
      <c r="F263" s="49" t="s">
        <v>100</v>
      </c>
    </row>
    <row r="264" spans="2:6" ht="45" x14ac:dyDescent="0.25">
      <c r="B264" s="49">
        <v>251</v>
      </c>
      <c r="C264" s="67" t="s">
        <v>115</v>
      </c>
      <c r="D264" s="49" t="s">
        <v>97</v>
      </c>
      <c r="E264" s="49" t="s">
        <v>105</v>
      </c>
      <c r="F264" s="49" t="s">
        <v>100</v>
      </c>
    </row>
    <row r="265" spans="2:6" ht="45" x14ac:dyDescent="0.25">
      <c r="B265" s="49">
        <v>252</v>
      </c>
      <c r="C265" s="67" t="s">
        <v>115</v>
      </c>
      <c r="D265" s="49" t="s">
        <v>97</v>
      </c>
      <c r="E265" s="49" t="s">
        <v>105</v>
      </c>
      <c r="F265" s="49" t="s">
        <v>100</v>
      </c>
    </row>
    <row r="266" spans="2:6" ht="45" x14ac:dyDescent="0.25">
      <c r="B266" s="49">
        <v>253</v>
      </c>
      <c r="C266" s="67" t="s">
        <v>115</v>
      </c>
      <c r="D266" s="49" t="s">
        <v>98</v>
      </c>
      <c r="E266" s="49" t="s">
        <v>105</v>
      </c>
      <c r="F266" s="49" t="s">
        <v>100</v>
      </c>
    </row>
    <row r="267" spans="2:6" ht="45" x14ac:dyDescent="0.25">
      <c r="B267" s="49">
        <v>254</v>
      </c>
      <c r="C267" s="67" t="s">
        <v>115</v>
      </c>
      <c r="D267" s="49" t="s">
        <v>97</v>
      </c>
      <c r="E267" s="49" t="s">
        <v>105</v>
      </c>
      <c r="F267" s="49" t="s">
        <v>100</v>
      </c>
    </row>
    <row r="268" spans="2:6" ht="45" x14ac:dyDescent="0.25">
      <c r="B268" s="49">
        <v>255</v>
      </c>
      <c r="C268" s="67" t="s">
        <v>115</v>
      </c>
      <c r="D268" s="49" t="s">
        <v>98</v>
      </c>
      <c r="E268" s="49" t="s">
        <v>105</v>
      </c>
      <c r="F268" s="49" t="s">
        <v>100</v>
      </c>
    </row>
    <row r="269" spans="2:6" ht="45" x14ac:dyDescent="0.25">
      <c r="B269" s="49">
        <v>256</v>
      </c>
      <c r="C269" s="67" t="s">
        <v>115</v>
      </c>
      <c r="D269" s="49" t="s">
        <v>98</v>
      </c>
      <c r="E269" s="49" t="s">
        <v>105</v>
      </c>
      <c r="F269" s="49" t="s">
        <v>100</v>
      </c>
    </row>
    <row r="270" spans="2:6" ht="45" x14ac:dyDescent="0.25">
      <c r="B270" s="49">
        <v>257</v>
      </c>
      <c r="C270" s="67" t="s">
        <v>115</v>
      </c>
      <c r="D270" s="49" t="s">
        <v>97</v>
      </c>
      <c r="E270" s="49" t="s">
        <v>106</v>
      </c>
      <c r="F270" s="49" t="s">
        <v>100</v>
      </c>
    </row>
    <row r="271" spans="2:6" ht="45" x14ac:dyDescent="0.25">
      <c r="B271" s="49">
        <v>258</v>
      </c>
      <c r="C271" s="67" t="s">
        <v>115</v>
      </c>
      <c r="D271" s="49" t="s">
        <v>97</v>
      </c>
      <c r="E271" s="49" t="s">
        <v>106</v>
      </c>
      <c r="F271" s="49" t="s">
        <v>100</v>
      </c>
    </row>
    <row r="272" spans="2:6" ht="45" x14ac:dyDescent="0.25">
      <c r="B272" s="49">
        <v>259</v>
      </c>
      <c r="C272" s="67" t="s">
        <v>115</v>
      </c>
      <c r="D272" s="49" t="s">
        <v>98</v>
      </c>
      <c r="E272" s="49" t="s">
        <v>106</v>
      </c>
      <c r="F272" s="49" t="s">
        <v>100</v>
      </c>
    </row>
    <row r="273" spans="2:6" ht="45" x14ac:dyDescent="0.25">
      <c r="B273" s="49">
        <v>260</v>
      </c>
      <c r="C273" s="67" t="s">
        <v>115</v>
      </c>
      <c r="D273" s="49" t="s">
        <v>98</v>
      </c>
      <c r="E273" s="49" t="s">
        <v>106</v>
      </c>
      <c r="F273" s="49" t="s">
        <v>100</v>
      </c>
    </row>
    <row r="274" spans="2:6" ht="45" x14ac:dyDescent="0.25">
      <c r="B274" s="49">
        <v>261</v>
      </c>
      <c r="C274" s="67" t="s">
        <v>115</v>
      </c>
      <c r="D274" s="49" t="s">
        <v>98</v>
      </c>
      <c r="E274" s="49" t="s">
        <v>106</v>
      </c>
      <c r="F274" s="49" t="s">
        <v>100</v>
      </c>
    </row>
    <row r="275" spans="2:6" ht="45" x14ac:dyDescent="0.25">
      <c r="B275" s="49">
        <v>262</v>
      </c>
      <c r="C275" s="67" t="s">
        <v>115</v>
      </c>
      <c r="D275" s="49" t="s">
        <v>98</v>
      </c>
      <c r="E275" s="49" t="s">
        <v>106</v>
      </c>
      <c r="F275" s="49" t="s">
        <v>100</v>
      </c>
    </row>
    <row r="276" spans="2:6" ht="45" x14ac:dyDescent="0.25">
      <c r="B276" s="49">
        <v>263</v>
      </c>
      <c r="C276" s="67" t="s">
        <v>115</v>
      </c>
      <c r="D276" s="49" t="s">
        <v>98</v>
      </c>
      <c r="E276" s="49" t="s">
        <v>106</v>
      </c>
      <c r="F276" s="49" t="s">
        <v>100</v>
      </c>
    </row>
    <row r="277" spans="2:6" ht="45" x14ac:dyDescent="0.25">
      <c r="B277" s="49">
        <v>264</v>
      </c>
      <c r="C277" s="67" t="s">
        <v>115</v>
      </c>
      <c r="D277" s="49" t="s">
        <v>98</v>
      </c>
      <c r="E277" s="49" t="s">
        <v>106</v>
      </c>
      <c r="F277" s="49" t="s">
        <v>100</v>
      </c>
    </row>
    <row r="278" spans="2:6" ht="45" x14ac:dyDescent="0.25">
      <c r="B278" s="49">
        <v>265</v>
      </c>
      <c r="C278" s="67" t="s">
        <v>115</v>
      </c>
      <c r="D278" s="49" t="s">
        <v>97</v>
      </c>
      <c r="E278" s="49" t="s">
        <v>106</v>
      </c>
      <c r="F278" s="49" t="s">
        <v>100</v>
      </c>
    </row>
    <row r="279" spans="2:6" ht="45" x14ac:dyDescent="0.25">
      <c r="B279" s="49">
        <v>266</v>
      </c>
      <c r="C279" s="67" t="s">
        <v>115</v>
      </c>
      <c r="D279" s="49" t="s">
        <v>98</v>
      </c>
      <c r="E279" s="49" t="s">
        <v>106</v>
      </c>
      <c r="F279" s="49" t="s">
        <v>100</v>
      </c>
    </row>
    <row r="280" spans="2:6" ht="45" x14ac:dyDescent="0.25">
      <c r="B280" s="49">
        <v>267</v>
      </c>
      <c r="C280" s="67" t="s">
        <v>115</v>
      </c>
      <c r="D280" s="49" t="s">
        <v>98</v>
      </c>
      <c r="E280" s="49" t="s">
        <v>106</v>
      </c>
      <c r="F280" s="49" t="s">
        <v>100</v>
      </c>
    </row>
    <row r="281" spans="2:6" ht="45" x14ac:dyDescent="0.25">
      <c r="B281" s="49">
        <v>268</v>
      </c>
      <c r="C281" s="67" t="s">
        <v>115</v>
      </c>
      <c r="D281" s="49" t="s">
        <v>98</v>
      </c>
      <c r="E281" s="49" t="s">
        <v>106</v>
      </c>
      <c r="F281" s="49" t="s">
        <v>100</v>
      </c>
    </row>
    <row r="282" spans="2:6" ht="45" x14ac:dyDescent="0.25">
      <c r="B282" s="49">
        <v>269</v>
      </c>
      <c r="C282" s="67" t="s">
        <v>115</v>
      </c>
      <c r="D282" s="49" t="s">
        <v>97</v>
      </c>
      <c r="E282" s="49" t="s">
        <v>106</v>
      </c>
      <c r="F282" s="49" t="s">
        <v>100</v>
      </c>
    </row>
    <row r="283" spans="2:6" ht="45" x14ac:dyDescent="0.25">
      <c r="B283" s="49">
        <v>270</v>
      </c>
      <c r="C283" s="67" t="s">
        <v>115</v>
      </c>
      <c r="D283" s="49" t="s">
        <v>97</v>
      </c>
      <c r="E283" s="49" t="s">
        <v>106</v>
      </c>
      <c r="F283" s="49" t="s">
        <v>100</v>
      </c>
    </row>
    <row r="284" spans="2:6" ht="45" x14ac:dyDescent="0.25">
      <c r="B284" s="49">
        <v>271</v>
      </c>
      <c r="C284" s="67" t="s">
        <v>115</v>
      </c>
      <c r="D284" s="49" t="s">
        <v>97</v>
      </c>
      <c r="E284" s="49" t="s">
        <v>106</v>
      </c>
      <c r="F284" s="49" t="s">
        <v>100</v>
      </c>
    </row>
    <row r="285" spans="2:6" ht="45" x14ac:dyDescent="0.25">
      <c r="B285" s="49">
        <v>272</v>
      </c>
      <c r="C285" s="67" t="s">
        <v>115</v>
      </c>
      <c r="D285" s="49" t="s">
        <v>98</v>
      </c>
      <c r="E285" s="49" t="s">
        <v>106</v>
      </c>
      <c r="F285" s="49" t="s">
        <v>100</v>
      </c>
    </row>
    <row r="286" spans="2:6" ht="45" x14ac:dyDescent="0.25">
      <c r="B286" s="49">
        <v>273</v>
      </c>
      <c r="C286" s="67" t="s">
        <v>115</v>
      </c>
      <c r="D286" s="49" t="s">
        <v>98</v>
      </c>
      <c r="E286" s="49" t="s">
        <v>106</v>
      </c>
      <c r="F286" s="49" t="s">
        <v>100</v>
      </c>
    </row>
    <row r="287" spans="2:6" ht="45" x14ac:dyDescent="0.25">
      <c r="B287" s="49">
        <v>274</v>
      </c>
      <c r="C287" s="67" t="s">
        <v>115</v>
      </c>
      <c r="D287" s="49" t="s">
        <v>97</v>
      </c>
      <c r="E287" s="49" t="s">
        <v>106</v>
      </c>
      <c r="F287" s="49" t="s">
        <v>100</v>
      </c>
    </row>
    <row r="288" spans="2:6" ht="45" x14ac:dyDescent="0.25">
      <c r="B288" s="49">
        <v>275</v>
      </c>
      <c r="C288" s="67" t="s">
        <v>115</v>
      </c>
      <c r="D288" s="49" t="s">
        <v>98</v>
      </c>
      <c r="E288" s="49" t="s">
        <v>106</v>
      </c>
      <c r="F288" s="49" t="s">
        <v>100</v>
      </c>
    </row>
    <row r="289" spans="2:6" ht="45" x14ac:dyDescent="0.25">
      <c r="B289" s="49">
        <v>276</v>
      </c>
      <c r="C289" s="67" t="s">
        <v>115</v>
      </c>
      <c r="D289" s="49" t="s">
        <v>97</v>
      </c>
      <c r="E289" s="49" t="s">
        <v>106</v>
      </c>
      <c r="F289" s="49" t="s">
        <v>100</v>
      </c>
    </row>
    <row r="290" spans="2:6" ht="45" x14ac:dyDescent="0.25">
      <c r="B290" s="49">
        <v>277</v>
      </c>
      <c r="C290" s="67" t="s">
        <v>115</v>
      </c>
      <c r="D290" s="49" t="s">
        <v>97</v>
      </c>
      <c r="E290" s="49" t="s">
        <v>106</v>
      </c>
      <c r="F290" s="49" t="s">
        <v>100</v>
      </c>
    </row>
    <row r="291" spans="2:6" ht="45" x14ac:dyDescent="0.25">
      <c r="B291" s="49">
        <v>278</v>
      </c>
      <c r="C291" s="67" t="s">
        <v>115</v>
      </c>
      <c r="D291" s="49" t="s">
        <v>98</v>
      </c>
      <c r="E291" s="49" t="s">
        <v>106</v>
      </c>
      <c r="F291" s="49" t="s">
        <v>100</v>
      </c>
    </row>
    <row r="292" spans="2:6" ht="45" x14ac:dyDescent="0.25">
      <c r="B292" s="49">
        <v>279</v>
      </c>
      <c r="C292" s="67" t="s">
        <v>115</v>
      </c>
      <c r="D292" s="49" t="s">
        <v>98</v>
      </c>
      <c r="E292" s="49" t="s">
        <v>106</v>
      </c>
      <c r="F292" s="49" t="s">
        <v>100</v>
      </c>
    </row>
    <row r="293" spans="2:6" ht="45" x14ac:dyDescent="0.25">
      <c r="B293" s="49">
        <v>280</v>
      </c>
      <c r="C293" s="67" t="s">
        <v>115</v>
      </c>
      <c r="D293" s="49" t="s">
        <v>97</v>
      </c>
      <c r="E293" s="49" t="s">
        <v>106</v>
      </c>
      <c r="F293" s="49" t="s">
        <v>100</v>
      </c>
    </row>
    <row r="294" spans="2:6" ht="45" x14ac:dyDescent="0.25">
      <c r="B294" s="49">
        <v>281</v>
      </c>
      <c r="C294" s="67" t="s">
        <v>115</v>
      </c>
      <c r="D294" s="49" t="s">
        <v>97</v>
      </c>
      <c r="E294" s="49" t="s">
        <v>106</v>
      </c>
      <c r="F294" s="49" t="s">
        <v>100</v>
      </c>
    </row>
    <row r="295" spans="2:6" ht="45" x14ac:dyDescent="0.25">
      <c r="B295" s="49">
        <v>282</v>
      </c>
      <c r="C295" s="67" t="s">
        <v>115</v>
      </c>
      <c r="D295" s="49" t="s">
        <v>98</v>
      </c>
      <c r="E295" s="49" t="s">
        <v>106</v>
      </c>
      <c r="F295" s="49" t="s">
        <v>100</v>
      </c>
    </row>
    <row r="296" spans="2:6" ht="45" x14ac:dyDescent="0.25">
      <c r="B296" s="49">
        <v>283</v>
      </c>
      <c r="C296" s="67" t="s">
        <v>115</v>
      </c>
      <c r="D296" s="49" t="s">
        <v>97</v>
      </c>
      <c r="E296" s="49" t="s">
        <v>106</v>
      </c>
      <c r="F296" s="49" t="s">
        <v>100</v>
      </c>
    </row>
    <row r="297" spans="2:6" ht="45" x14ac:dyDescent="0.25">
      <c r="B297" s="49">
        <v>284</v>
      </c>
      <c r="C297" s="67" t="s">
        <v>115</v>
      </c>
      <c r="D297" s="49" t="s">
        <v>97</v>
      </c>
      <c r="E297" s="49" t="s">
        <v>106</v>
      </c>
      <c r="F297" s="49" t="s">
        <v>100</v>
      </c>
    </row>
    <row r="298" spans="2:6" ht="45" x14ac:dyDescent="0.25">
      <c r="B298" s="49">
        <v>285</v>
      </c>
      <c r="C298" s="67" t="s">
        <v>115</v>
      </c>
      <c r="D298" s="49" t="s">
        <v>98</v>
      </c>
      <c r="E298" s="49" t="s">
        <v>106</v>
      </c>
      <c r="F298" s="49" t="s">
        <v>100</v>
      </c>
    </row>
    <row r="299" spans="2:6" ht="45" x14ac:dyDescent="0.25">
      <c r="B299" s="49">
        <v>286</v>
      </c>
      <c r="C299" s="67" t="s">
        <v>115</v>
      </c>
      <c r="D299" s="49" t="s">
        <v>98</v>
      </c>
      <c r="E299" s="49" t="s">
        <v>106</v>
      </c>
      <c r="F299" s="49" t="s">
        <v>100</v>
      </c>
    </row>
    <row r="300" spans="2:6" ht="45" x14ac:dyDescent="0.25">
      <c r="B300" s="49">
        <v>287</v>
      </c>
      <c r="C300" s="67" t="s">
        <v>115</v>
      </c>
      <c r="D300" s="49" t="s">
        <v>98</v>
      </c>
      <c r="E300" s="49" t="s">
        <v>106</v>
      </c>
      <c r="F300" s="49" t="s">
        <v>100</v>
      </c>
    </row>
    <row r="301" spans="2:6" ht="45" x14ac:dyDescent="0.25">
      <c r="B301" s="49">
        <v>288</v>
      </c>
      <c r="C301" s="67" t="s">
        <v>115</v>
      </c>
      <c r="D301" s="49" t="s">
        <v>98</v>
      </c>
      <c r="E301" s="49" t="s">
        <v>106</v>
      </c>
      <c r="F301" s="49" t="s">
        <v>100</v>
      </c>
    </row>
    <row r="302" spans="2:6" ht="45" x14ac:dyDescent="0.25">
      <c r="B302" s="49">
        <v>289</v>
      </c>
      <c r="C302" s="67" t="s">
        <v>115</v>
      </c>
      <c r="D302" s="49" t="s">
        <v>97</v>
      </c>
      <c r="E302" s="49" t="s">
        <v>106</v>
      </c>
      <c r="F302" s="49" t="s">
        <v>100</v>
      </c>
    </row>
    <row r="303" spans="2:6" ht="45" x14ac:dyDescent="0.25">
      <c r="B303" s="49">
        <v>290</v>
      </c>
      <c r="C303" s="67" t="s">
        <v>115</v>
      </c>
      <c r="D303" s="49" t="s">
        <v>97</v>
      </c>
      <c r="E303" s="49" t="s">
        <v>106</v>
      </c>
      <c r="F303" s="49" t="s">
        <v>100</v>
      </c>
    </row>
    <row r="304" spans="2:6" ht="45" x14ac:dyDescent="0.25">
      <c r="B304" s="49">
        <v>291</v>
      </c>
      <c r="C304" s="67" t="s">
        <v>115</v>
      </c>
      <c r="D304" s="49" t="s">
        <v>98</v>
      </c>
      <c r="E304" s="49" t="s">
        <v>106</v>
      </c>
      <c r="F304" s="49" t="s">
        <v>100</v>
      </c>
    </row>
    <row r="305" spans="2:6" ht="45" x14ac:dyDescent="0.25">
      <c r="B305" s="49">
        <v>292</v>
      </c>
      <c r="C305" s="67" t="s">
        <v>115</v>
      </c>
      <c r="D305" s="49" t="s">
        <v>97</v>
      </c>
      <c r="E305" s="49" t="s">
        <v>107</v>
      </c>
      <c r="F305" s="49" t="s">
        <v>100</v>
      </c>
    </row>
    <row r="306" spans="2:6" ht="45" x14ac:dyDescent="0.25">
      <c r="B306" s="49">
        <v>293</v>
      </c>
      <c r="C306" s="67" t="s">
        <v>115</v>
      </c>
      <c r="D306" s="49" t="s">
        <v>97</v>
      </c>
      <c r="E306" s="49" t="s">
        <v>107</v>
      </c>
      <c r="F306" s="49" t="s">
        <v>100</v>
      </c>
    </row>
    <row r="307" spans="2:6" ht="45" x14ac:dyDescent="0.25">
      <c r="B307" s="49">
        <v>294</v>
      </c>
      <c r="C307" s="67" t="s">
        <v>115</v>
      </c>
      <c r="D307" s="49" t="s">
        <v>97</v>
      </c>
      <c r="E307" s="49" t="s">
        <v>107</v>
      </c>
      <c r="F307" s="49" t="s">
        <v>100</v>
      </c>
    </row>
    <row r="308" spans="2:6" ht="45" x14ac:dyDescent="0.25">
      <c r="B308" s="49">
        <v>295</v>
      </c>
      <c r="C308" s="67" t="s">
        <v>115</v>
      </c>
      <c r="D308" s="49" t="s">
        <v>97</v>
      </c>
      <c r="E308" s="49" t="s">
        <v>107</v>
      </c>
      <c r="F308" s="49" t="s">
        <v>100</v>
      </c>
    </row>
    <row r="309" spans="2:6" ht="45" x14ac:dyDescent="0.25">
      <c r="B309" s="49">
        <v>296</v>
      </c>
      <c r="C309" s="67" t="s">
        <v>115</v>
      </c>
      <c r="D309" s="49" t="s">
        <v>98</v>
      </c>
      <c r="E309" s="49" t="s">
        <v>107</v>
      </c>
      <c r="F309" s="49" t="s">
        <v>100</v>
      </c>
    </row>
    <row r="310" spans="2:6" ht="45" x14ac:dyDescent="0.25">
      <c r="B310" s="49">
        <v>297</v>
      </c>
      <c r="C310" s="67" t="s">
        <v>115</v>
      </c>
      <c r="D310" s="49" t="s">
        <v>97</v>
      </c>
      <c r="E310" s="49" t="s">
        <v>107</v>
      </c>
      <c r="F310" s="49" t="s">
        <v>100</v>
      </c>
    </row>
    <row r="311" spans="2:6" ht="45" x14ac:dyDescent="0.25">
      <c r="B311" s="49">
        <v>298</v>
      </c>
      <c r="C311" s="67" t="s">
        <v>115</v>
      </c>
      <c r="D311" s="49" t="s">
        <v>98</v>
      </c>
      <c r="E311" s="49" t="s">
        <v>107</v>
      </c>
      <c r="F311" s="49" t="s">
        <v>100</v>
      </c>
    </row>
    <row r="312" spans="2:6" ht="45" x14ac:dyDescent="0.25">
      <c r="B312" s="49">
        <v>299</v>
      </c>
      <c r="C312" s="67" t="s">
        <v>115</v>
      </c>
      <c r="D312" s="49" t="s">
        <v>97</v>
      </c>
      <c r="E312" s="49" t="s">
        <v>107</v>
      </c>
      <c r="F312" s="49" t="s">
        <v>100</v>
      </c>
    </row>
    <row r="313" spans="2:6" ht="45" x14ac:dyDescent="0.25">
      <c r="B313" s="49">
        <v>300</v>
      </c>
      <c r="C313" s="67" t="s">
        <v>115</v>
      </c>
      <c r="D313" s="49" t="s">
        <v>97</v>
      </c>
      <c r="E313" s="49" t="s">
        <v>107</v>
      </c>
      <c r="F313" s="49" t="s">
        <v>100</v>
      </c>
    </row>
    <row r="314" spans="2:6" ht="45" x14ac:dyDescent="0.25">
      <c r="B314" s="49">
        <v>301</v>
      </c>
      <c r="C314" s="67" t="s">
        <v>115</v>
      </c>
      <c r="D314" s="49" t="s">
        <v>98</v>
      </c>
      <c r="E314" s="49" t="s">
        <v>107</v>
      </c>
      <c r="F314" s="49" t="s">
        <v>100</v>
      </c>
    </row>
    <row r="315" spans="2:6" ht="45" x14ac:dyDescent="0.25">
      <c r="B315" s="49">
        <v>302</v>
      </c>
      <c r="C315" s="67" t="s">
        <v>115</v>
      </c>
      <c r="D315" s="49" t="s">
        <v>97</v>
      </c>
      <c r="E315" s="49" t="s">
        <v>107</v>
      </c>
      <c r="F315" s="49" t="s">
        <v>100</v>
      </c>
    </row>
    <row r="316" spans="2:6" ht="45" x14ac:dyDescent="0.25">
      <c r="B316" s="49">
        <v>303</v>
      </c>
      <c r="C316" s="67" t="s">
        <v>115</v>
      </c>
      <c r="D316" s="49" t="s">
        <v>97</v>
      </c>
      <c r="E316" s="49" t="s">
        <v>107</v>
      </c>
      <c r="F316" s="49" t="s">
        <v>100</v>
      </c>
    </row>
    <row r="317" spans="2:6" ht="45" x14ac:dyDescent="0.25">
      <c r="B317" s="49">
        <v>304</v>
      </c>
      <c r="C317" s="67" t="s">
        <v>115</v>
      </c>
      <c r="D317" s="49" t="s">
        <v>97</v>
      </c>
      <c r="E317" s="49" t="s">
        <v>107</v>
      </c>
      <c r="F317" s="49" t="s">
        <v>100</v>
      </c>
    </row>
    <row r="318" spans="2:6" ht="45" x14ac:dyDescent="0.25">
      <c r="B318" s="49">
        <v>305</v>
      </c>
      <c r="C318" s="67" t="s">
        <v>115</v>
      </c>
      <c r="D318" s="49" t="s">
        <v>98</v>
      </c>
      <c r="E318" s="49" t="s">
        <v>107</v>
      </c>
      <c r="F318" s="49" t="s">
        <v>100</v>
      </c>
    </row>
    <row r="319" spans="2:6" ht="45" x14ac:dyDescent="0.25">
      <c r="B319" s="49">
        <v>306</v>
      </c>
      <c r="C319" s="67" t="s">
        <v>115</v>
      </c>
      <c r="D319" s="49" t="s">
        <v>97</v>
      </c>
      <c r="E319" s="49" t="s">
        <v>107</v>
      </c>
      <c r="F319" s="49" t="s">
        <v>100</v>
      </c>
    </row>
    <row r="320" spans="2:6" ht="45" x14ac:dyDescent="0.25">
      <c r="B320" s="49">
        <v>307</v>
      </c>
      <c r="C320" s="67" t="s">
        <v>115</v>
      </c>
      <c r="D320" s="49" t="s">
        <v>97</v>
      </c>
      <c r="E320" s="49" t="s">
        <v>107</v>
      </c>
      <c r="F320" s="49" t="s">
        <v>100</v>
      </c>
    </row>
    <row r="321" spans="2:6" ht="45" x14ac:dyDescent="0.25">
      <c r="B321" s="49">
        <v>308</v>
      </c>
      <c r="C321" s="67" t="s">
        <v>115</v>
      </c>
      <c r="D321" s="49" t="s">
        <v>98</v>
      </c>
      <c r="E321" s="49" t="s">
        <v>107</v>
      </c>
      <c r="F321" s="49" t="s">
        <v>100</v>
      </c>
    </row>
    <row r="322" spans="2:6" ht="45" x14ac:dyDescent="0.25">
      <c r="B322" s="49">
        <v>309</v>
      </c>
      <c r="C322" s="67" t="s">
        <v>115</v>
      </c>
      <c r="D322" s="49" t="s">
        <v>98</v>
      </c>
      <c r="E322" s="49" t="s">
        <v>107</v>
      </c>
      <c r="F322" s="49" t="s">
        <v>100</v>
      </c>
    </row>
    <row r="323" spans="2:6" ht="45" x14ac:dyDescent="0.25">
      <c r="B323" s="49">
        <v>310</v>
      </c>
      <c r="C323" s="67" t="s">
        <v>115</v>
      </c>
      <c r="D323" s="49" t="s">
        <v>98</v>
      </c>
      <c r="E323" s="49" t="s">
        <v>107</v>
      </c>
      <c r="F323" s="49" t="s">
        <v>100</v>
      </c>
    </row>
    <row r="324" spans="2:6" ht="45" x14ac:dyDescent="0.25">
      <c r="B324" s="49">
        <v>311</v>
      </c>
      <c r="C324" s="67" t="s">
        <v>115</v>
      </c>
      <c r="D324" s="49" t="s">
        <v>98</v>
      </c>
      <c r="E324" s="49" t="s">
        <v>107</v>
      </c>
      <c r="F324" s="49" t="s">
        <v>100</v>
      </c>
    </row>
    <row r="325" spans="2:6" ht="45" x14ac:dyDescent="0.25">
      <c r="B325" s="49">
        <v>312</v>
      </c>
      <c r="C325" s="67" t="s">
        <v>115</v>
      </c>
      <c r="D325" s="49" t="s">
        <v>98</v>
      </c>
      <c r="E325" s="49" t="s">
        <v>107</v>
      </c>
      <c r="F325" s="49" t="s">
        <v>100</v>
      </c>
    </row>
    <row r="326" spans="2:6" ht="45" x14ac:dyDescent="0.25">
      <c r="B326" s="49">
        <v>313</v>
      </c>
      <c r="C326" s="67" t="s">
        <v>115</v>
      </c>
      <c r="D326" s="49" t="s">
        <v>97</v>
      </c>
      <c r="E326" s="49" t="s">
        <v>107</v>
      </c>
      <c r="F326" s="49" t="s">
        <v>100</v>
      </c>
    </row>
    <row r="327" spans="2:6" ht="45" x14ac:dyDescent="0.25">
      <c r="B327" s="49">
        <v>314</v>
      </c>
      <c r="C327" s="67" t="s">
        <v>115</v>
      </c>
      <c r="D327" s="49" t="s">
        <v>98</v>
      </c>
      <c r="E327" s="49" t="s">
        <v>107</v>
      </c>
      <c r="F327" s="49" t="s">
        <v>100</v>
      </c>
    </row>
    <row r="328" spans="2:6" ht="45" x14ac:dyDescent="0.25">
      <c r="B328" s="49">
        <v>315</v>
      </c>
      <c r="C328" s="67" t="s">
        <v>115</v>
      </c>
      <c r="D328" s="49" t="s">
        <v>97</v>
      </c>
      <c r="E328" s="49" t="s">
        <v>107</v>
      </c>
      <c r="F328" s="49" t="s">
        <v>100</v>
      </c>
    </row>
    <row r="329" spans="2:6" ht="45" x14ac:dyDescent="0.25">
      <c r="B329" s="49">
        <v>316</v>
      </c>
      <c r="C329" s="67" t="s">
        <v>115</v>
      </c>
      <c r="D329" s="49" t="s">
        <v>97</v>
      </c>
      <c r="E329" s="49" t="s">
        <v>107</v>
      </c>
      <c r="F329" s="49" t="s">
        <v>100</v>
      </c>
    </row>
    <row r="330" spans="2:6" ht="45" x14ac:dyDescent="0.25">
      <c r="B330" s="49">
        <v>317</v>
      </c>
      <c r="C330" s="67" t="s">
        <v>115</v>
      </c>
      <c r="D330" s="49" t="s">
        <v>98</v>
      </c>
      <c r="E330" s="49" t="s">
        <v>107</v>
      </c>
      <c r="F330" s="49" t="s">
        <v>100</v>
      </c>
    </row>
    <row r="331" spans="2:6" ht="45" x14ac:dyDescent="0.25">
      <c r="B331" s="49">
        <v>318</v>
      </c>
      <c r="C331" s="67" t="s">
        <v>115</v>
      </c>
      <c r="D331" s="49" t="s">
        <v>97</v>
      </c>
      <c r="E331" s="49" t="s">
        <v>107</v>
      </c>
      <c r="F331" s="49" t="s">
        <v>100</v>
      </c>
    </row>
    <row r="332" spans="2:6" ht="45" x14ac:dyDescent="0.25">
      <c r="B332" s="49">
        <v>319</v>
      </c>
      <c r="C332" s="67" t="s">
        <v>115</v>
      </c>
      <c r="D332" s="49" t="s">
        <v>98</v>
      </c>
      <c r="E332" s="49" t="s">
        <v>107</v>
      </c>
      <c r="F332" s="49" t="s">
        <v>100</v>
      </c>
    </row>
    <row r="333" spans="2:6" ht="45" x14ac:dyDescent="0.25">
      <c r="B333" s="49">
        <v>320</v>
      </c>
      <c r="C333" s="67" t="s">
        <v>115</v>
      </c>
      <c r="D333" s="49" t="s">
        <v>97</v>
      </c>
      <c r="E333" s="49" t="s">
        <v>107</v>
      </c>
      <c r="F333" s="49" t="s">
        <v>100</v>
      </c>
    </row>
    <row r="334" spans="2:6" ht="45" x14ac:dyDescent="0.25">
      <c r="B334" s="49">
        <v>321</v>
      </c>
      <c r="C334" s="67" t="s">
        <v>115</v>
      </c>
      <c r="D334" s="49" t="s">
        <v>97</v>
      </c>
      <c r="E334" s="49" t="s">
        <v>107</v>
      </c>
      <c r="F334" s="49" t="s">
        <v>100</v>
      </c>
    </row>
    <row r="335" spans="2:6" ht="45" x14ac:dyDescent="0.25">
      <c r="B335" s="49">
        <v>322</v>
      </c>
      <c r="C335" s="67" t="s">
        <v>115</v>
      </c>
      <c r="D335" s="49" t="s">
        <v>97</v>
      </c>
      <c r="E335" s="49" t="s">
        <v>107</v>
      </c>
      <c r="F335" s="49" t="s">
        <v>100</v>
      </c>
    </row>
    <row r="336" spans="2:6" ht="45" x14ac:dyDescent="0.25">
      <c r="B336" s="49">
        <v>323</v>
      </c>
      <c r="C336" s="67" t="s">
        <v>115</v>
      </c>
      <c r="D336" s="49" t="s">
        <v>98</v>
      </c>
      <c r="E336" s="49" t="s">
        <v>107</v>
      </c>
      <c r="F336" s="49" t="s">
        <v>100</v>
      </c>
    </row>
    <row r="337" spans="2:6" ht="45" x14ac:dyDescent="0.25">
      <c r="B337" s="49">
        <v>324</v>
      </c>
      <c r="C337" s="67" t="s">
        <v>115</v>
      </c>
      <c r="D337" s="49" t="s">
        <v>98</v>
      </c>
      <c r="E337" s="49" t="s">
        <v>107</v>
      </c>
      <c r="F337" s="49" t="s">
        <v>100</v>
      </c>
    </row>
    <row r="338" spans="2:6" ht="45" x14ac:dyDescent="0.25">
      <c r="B338" s="49">
        <v>325</v>
      </c>
      <c r="C338" s="67" t="s">
        <v>115</v>
      </c>
      <c r="D338" s="49" t="s">
        <v>97</v>
      </c>
      <c r="E338" s="49" t="s">
        <v>108</v>
      </c>
      <c r="F338" s="49" t="s">
        <v>100</v>
      </c>
    </row>
    <row r="339" spans="2:6" ht="45" x14ac:dyDescent="0.25">
      <c r="B339" s="49">
        <v>326</v>
      </c>
      <c r="C339" s="67" t="s">
        <v>115</v>
      </c>
      <c r="D339" s="49" t="s">
        <v>97</v>
      </c>
      <c r="E339" s="49" t="s">
        <v>108</v>
      </c>
      <c r="F339" s="49" t="s">
        <v>100</v>
      </c>
    </row>
    <row r="340" spans="2:6" ht="45" x14ac:dyDescent="0.25">
      <c r="B340" s="49">
        <v>327</v>
      </c>
      <c r="C340" s="67" t="s">
        <v>115</v>
      </c>
      <c r="D340" s="49" t="s">
        <v>97</v>
      </c>
      <c r="E340" s="49" t="s">
        <v>108</v>
      </c>
      <c r="F340" s="49" t="s">
        <v>100</v>
      </c>
    </row>
    <row r="341" spans="2:6" ht="45" x14ac:dyDescent="0.25">
      <c r="B341" s="49">
        <v>328</v>
      </c>
      <c r="C341" s="67" t="s">
        <v>115</v>
      </c>
      <c r="D341" s="49" t="s">
        <v>98</v>
      </c>
      <c r="E341" s="49" t="s">
        <v>108</v>
      </c>
      <c r="F341" s="49" t="s">
        <v>100</v>
      </c>
    </row>
    <row r="342" spans="2:6" ht="45" x14ac:dyDescent="0.25">
      <c r="B342" s="49">
        <v>329</v>
      </c>
      <c r="C342" s="67" t="s">
        <v>115</v>
      </c>
      <c r="D342" s="49" t="s">
        <v>98</v>
      </c>
      <c r="E342" s="49" t="s">
        <v>108</v>
      </c>
      <c r="F342" s="49" t="s">
        <v>100</v>
      </c>
    </row>
    <row r="343" spans="2:6" ht="45" x14ac:dyDescent="0.25">
      <c r="B343" s="49">
        <v>330</v>
      </c>
      <c r="C343" s="67" t="s">
        <v>115</v>
      </c>
      <c r="D343" s="49" t="s">
        <v>97</v>
      </c>
      <c r="E343" s="49" t="s">
        <v>108</v>
      </c>
      <c r="F343" s="49" t="s">
        <v>100</v>
      </c>
    </row>
    <row r="344" spans="2:6" ht="45" x14ac:dyDescent="0.25">
      <c r="B344" s="49">
        <v>331</v>
      </c>
      <c r="C344" s="67" t="s">
        <v>115</v>
      </c>
      <c r="D344" s="49" t="s">
        <v>97</v>
      </c>
      <c r="E344" s="49" t="s">
        <v>108</v>
      </c>
      <c r="F344" s="49" t="s">
        <v>100</v>
      </c>
    </row>
    <row r="345" spans="2:6" ht="45" x14ac:dyDescent="0.25">
      <c r="B345" s="49">
        <v>332</v>
      </c>
      <c r="C345" s="67" t="s">
        <v>115</v>
      </c>
      <c r="D345" s="49" t="s">
        <v>97</v>
      </c>
      <c r="E345" s="49" t="s">
        <v>108</v>
      </c>
      <c r="F345" s="49" t="s">
        <v>100</v>
      </c>
    </row>
    <row r="346" spans="2:6" ht="45" x14ac:dyDescent="0.25">
      <c r="B346" s="49">
        <v>333</v>
      </c>
      <c r="C346" s="67" t="s">
        <v>115</v>
      </c>
      <c r="D346" s="49" t="s">
        <v>98</v>
      </c>
      <c r="E346" s="49" t="s">
        <v>108</v>
      </c>
      <c r="F346" s="49" t="s">
        <v>100</v>
      </c>
    </row>
    <row r="347" spans="2:6" ht="45" x14ac:dyDescent="0.25">
      <c r="B347" s="49">
        <v>334</v>
      </c>
      <c r="C347" s="67" t="s">
        <v>115</v>
      </c>
      <c r="D347" s="49" t="s">
        <v>97</v>
      </c>
      <c r="E347" s="49" t="s">
        <v>108</v>
      </c>
      <c r="F347" s="49" t="s">
        <v>100</v>
      </c>
    </row>
    <row r="348" spans="2:6" ht="45" x14ac:dyDescent="0.25">
      <c r="B348" s="49">
        <v>335</v>
      </c>
      <c r="C348" s="67" t="s">
        <v>115</v>
      </c>
      <c r="D348" s="49" t="s">
        <v>98</v>
      </c>
      <c r="E348" s="49" t="s">
        <v>108</v>
      </c>
      <c r="F348" s="49" t="s">
        <v>100</v>
      </c>
    </row>
    <row r="349" spans="2:6" ht="45" x14ac:dyDescent="0.25">
      <c r="B349" s="49">
        <v>336</v>
      </c>
      <c r="C349" s="67" t="s">
        <v>115</v>
      </c>
      <c r="D349" s="49" t="s">
        <v>98</v>
      </c>
      <c r="E349" s="49" t="s">
        <v>108</v>
      </c>
      <c r="F349" s="49" t="s">
        <v>100</v>
      </c>
    </row>
    <row r="350" spans="2:6" ht="45" x14ac:dyDescent="0.25">
      <c r="B350" s="49">
        <v>337</v>
      </c>
      <c r="C350" s="67" t="s">
        <v>115</v>
      </c>
      <c r="D350" s="49" t="s">
        <v>98</v>
      </c>
      <c r="E350" s="49" t="s">
        <v>108</v>
      </c>
      <c r="F350" s="49" t="s">
        <v>100</v>
      </c>
    </row>
    <row r="351" spans="2:6" ht="45" x14ac:dyDescent="0.25">
      <c r="B351" s="49">
        <v>338</v>
      </c>
      <c r="C351" s="67" t="s">
        <v>115</v>
      </c>
      <c r="D351" s="49" t="s">
        <v>97</v>
      </c>
      <c r="E351" s="49" t="s">
        <v>108</v>
      </c>
      <c r="F351" s="49" t="s">
        <v>100</v>
      </c>
    </row>
    <row r="352" spans="2:6" ht="45" x14ac:dyDescent="0.25">
      <c r="B352" s="49">
        <v>339</v>
      </c>
      <c r="C352" s="67" t="s">
        <v>115</v>
      </c>
      <c r="D352" s="49" t="s">
        <v>97</v>
      </c>
      <c r="E352" s="49" t="s">
        <v>108</v>
      </c>
      <c r="F352" s="49" t="s">
        <v>100</v>
      </c>
    </row>
    <row r="353" spans="2:6" ht="45" x14ac:dyDescent="0.25">
      <c r="B353" s="49">
        <v>340</v>
      </c>
      <c r="C353" s="67" t="s">
        <v>115</v>
      </c>
      <c r="D353" s="49" t="s">
        <v>98</v>
      </c>
      <c r="E353" s="49" t="s">
        <v>108</v>
      </c>
      <c r="F353" s="49" t="s">
        <v>100</v>
      </c>
    </row>
    <row r="354" spans="2:6" ht="45" x14ac:dyDescent="0.25">
      <c r="B354" s="49">
        <v>341</v>
      </c>
      <c r="C354" s="67" t="s">
        <v>115</v>
      </c>
      <c r="D354" s="49" t="s">
        <v>97</v>
      </c>
      <c r="E354" s="49" t="s">
        <v>108</v>
      </c>
      <c r="F354" s="49" t="s">
        <v>100</v>
      </c>
    </row>
    <row r="355" spans="2:6" ht="45" x14ac:dyDescent="0.25">
      <c r="B355" s="49">
        <v>342</v>
      </c>
      <c r="C355" s="67" t="s">
        <v>115</v>
      </c>
      <c r="D355" s="49" t="s">
        <v>98</v>
      </c>
      <c r="E355" s="49" t="s">
        <v>108</v>
      </c>
      <c r="F355" s="49" t="s">
        <v>100</v>
      </c>
    </row>
    <row r="356" spans="2:6" ht="45" x14ac:dyDescent="0.25">
      <c r="B356" s="49">
        <v>343</v>
      </c>
      <c r="C356" s="67" t="s">
        <v>115</v>
      </c>
      <c r="D356" s="49" t="s">
        <v>97</v>
      </c>
      <c r="E356" s="49" t="s">
        <v>108</v>
      </c>
      <c r="F356" s="49" t="s">
        <v>100</v>
      </c>
    </row>
    <row r="357" spans="2:6" ht="45" x14ac:dyDescent="0.25">
      <c r="B357" s="49">
        <v>344</v>
      </c>
      <c r="C357" s="67" t="s">
        <v>115</v>
      </c>
      <c r="D357" s="49" t="s">
        <v>97</v>
      </c>
      <c r="E357" s="49" t="s">
        <v>108</v>
      </c>
      <c r="F357" s="49" t="s">
        <v>100</v>
      </c>
    </row>
    <row r="358" spans="2:6" ht="45" x14ac:dyDescent="0.25">
      <c r="B358" s="49">
        <v>345</v>
      </c>
      <c r="C358" s="67" t="s">
        <v>115</v>
      </c>
      <c r="D358" s="49" t="s">
        <v>97</v>
      </c>
      <c r="E358" s="49" t="s">
        <v>108</v>
      </c>
      <c r="F358" s="49" t="s">
        <v>100</v>
      </c>
    </row>
    <row r="359" spans="2:6" ht="45" x14ac:dyDescent="0.25">
      <c r="B359" s="49">
        <v>346</v>
      </c>
      <c r="C359" s="67" t="s">
        <v>115</v>
      </c>
      <c r="D359" s="49" t="s">
        <v>97</v>
      </c>
      <c r="E359" s="49" t="s">
        <v>108</v>
      </c>
      <c r="F359" s="49" t="s">
        <v>100</v>
      </c>
    </row>
    <row r="360" spans="2:6" ht="45" x14ac:dyDescent="0.25">
      <c r="B360" s="49">
        <v>347</v>
      </c>
      <c r="C360" s="67" t="s">
        <v>115</v>
      </c>
      <c r="D360" s="49" t="s">
        <v>97</v>
      </c>
      <c r="E360" s="49" t="s">
        <v>108</v>
      </c>
      <c r="F360" s="49" t="s">
        <v>100</v>
      </c>
    </row>
    <row r="361" spans="2:6" ht="45" x14ac:dyDescent="0.25">
      <c r="B361" s="49">
        <v>348</v>
      </c>
      <c r="C361" s="67" t="s">
        <v>115</v>
      </c>
      <c r="D361" s="49" t="s">
        <v>97</v>
      </c>
      <c r="E361" s="49" t="s">
        <v>108</v>
      </c>
      <c r="F361" s="49" t="s">
        <v>100</v>
      </c>
    </row>
    <row r="362" spans="2:6" ht="45" x14ac:dyDescent="0.25">
      <c r="B362" s="49">
        <v>349</v>
      </c>
      <c r="C362" s="67" t="s">
        <v>115</v>
      </c>
      <c r="D362" s="49" t="s">
        <v>97</v>
      </c>
      <c r="E362" s="49" t="s">
        <v>108</v>
      </c>
      <c r="F362" s="49" t="s">
        <v>100</v>
      </c>
    </row>
    <row r="363" spans="2:6" ht="45" x14ac:dyDescent="0.25">
      <c r="B363" s="49">
        <v>350</v>
      </c>
      <c r="C363" s="67" t="s">
        <v>115</v>
      </c>
      <c r="D363" s="49" t="s">
        <v>98</v>
      </c>
      <c r="E363" s="49" t="s">
        <v>108</v>
      </c>
      <c r="F363" s="49" t="s">
        <v>100</v>
      </c>
    </row>
    <row r="364" spans="2:6" ht="45" x14ac:dyDescent="0.25">
      <c r="B364" s="49">
        <v>351</v>
      </c>
      <c r="C364" s="67" t="s">
        <v>115</v>
      </c>
      <c r="D364" s="49" t="s">
        <v>98</v>
      </c>
      <c r="E364" s="49" t="s">
        <v>108</v>
      </c>
      <c r="F364" s="49" t="s">
        <v>100</v>
      </c>
    </row>
    <row r="365" spans="2:6" ht="45" x14ac:dyDescent="0.25">
      <c r="B365" s="49">
        <v>352</v>
      </c>
      <c r="C365" s="67" t="s">
        <v>115</v>
      </c>
      <c r="D365" s="49" t="s">
        <v>97</v>
      </c>
      <c r="E365" s="49" t="s">
        <v>108</v>
      </c>
      <c r="F365" s="49" t="s">
        <v>100</v>
      </c>
    </row>
    <row r="366" spans="2:6" ht="45" x14ac:dyDescent="0.25">
      <c r="B366" s="49">
        <v>353</v>
      </c>
      <c r="C366" s="67" t="s">
        <v>115</v>
      </c>
      <c r="D366" s="49" t="s">
        <v>97</v>
      </c>
      <c r="E366" s="49" t="s">
        <v>108</v>
      </c>
      <c r="F366" s="49" t="s">
        <v>100</v>
      </c>
    </row>
    <row r="367" spans="2:6" ht="45" x14ac:dyDescent="0.25">
      <c r="B367" s="49">
        <v>354</v>
      </c>
      <c r="C367" s="67" t="s">
        <v>115</v>
      </c>
      <c r="D367" s="49" t="s">
        <v>98</v>
      </c>
      <c r="E367" s="49" t="s">
        <v>108</v>
      </c>
      <c r="F367" s="49" t="s">
        <v>100</v>
      </c>
    </row>
    <row r="368" spans="2:6" ht="45" x14ac:dyDescent="0.25">
      <c r="B368" s="49">
        <v>355</v>
      </c>
      <c r="C368" s="67" t="s">
        <v>115</v>
      </c>
      <c r="D368" s="49" t="s">
        <v>97</v>
      </c>
      <c r="E368" s="49" t="s">
        <v>108</v>
      </c>
      <c r="F368" s="49" t="s">
        <v>100</v>
      </c>
    </row>
    <row r="369" spans="2:9" ht="45" x14ac:dyDescent="0.25">
      <c r="B369" s="49">
        <v>356</v>
      </c>
      <c r="C369" s="67" t="s">
        <v>115</v>
      </c>
      <c r="D369" s="49" t="s">
        <v>98</v>
      </c>
      <c r="E369" s="49" t="s">
        <v>108</v>
      </c>
      <c r="F369" s="49" t="s">
        <v>100</v>
      </c>
    </row>
    <row r="370" spans="2:9" ht="45" x14ac:dyDescent="0.25">
      <c r="B370" s="49">
        <v>357</v>
      </c>
      <c r="C370" s="67" t="s">
        <v>115</v>
      </c>
      <c r="D370" s="49" t="s">
        <v>98</v>
      </c>
      <c r="E370" s="49" t="s">
        <v>108</v>
      </c>
      <c r="F370" s="49" t="s">
        <v>100</v>
      </c>
    </row>
    <row r="371" spans="2:9" ht="45" x14ac:dyDescent="0.25">
      <c r="B371" s="49">
        <v>358</v>
      </c>
      <c r="C371" s="67" t="s">
        <v>115</v>
      </c>
      <c r="D371" s="49" t="s">
        <v>97</v>
      </c>
      <c r="E371" s="49" t="s">
        <v>108</v>
      </c>
      <c r="F371" s="49" t="s">
        <v>100</v>
      </c>
    </row>
    <row r="372" spans="2:9" ht="45" x14ac:dyDescent="0.25">
      <c r="B372" s="49">
        <v>359</v>
      </c>
      <c r="C372" s="67" t="s">
        <v>115</v>
      </c>
      <c r="D372" s="49" t="s">
        <v>97</v>
      </c>
      <c r="E372" s="49" t="s">
        <v>108</v>
      </c>
      <c r="F372" s="49" t="s">
        <v>100</v>
      </c>
    </row>
    <row r="373" spans="2:9" ht="45" x14ac:dyDescent="0.25">
      <c r="B373" s="49">
        <v>360</v>
      </c>
      <c r="C373" s="67" t="s">
        <v>115</v>
      </c>
      <c r="D373" s="49" t="s">
        <v>97</v>
      </c>
      <c r="E373" s="49" t="s">
        <v>109</v>
      </c>
      <c r="F373" s="49" t="s">
        <v>99</v>
      </c>
    </row>
    <row r="374" spans="2:9" ht="45" x14ac:dyDescent="0.25">
      <c r="B374" s="49">
        <v>361</v>
      </c>
      <c r="C374" s="67" t="s">
        <v>115</v>
      </c>
      <c r="D374" s="49" t="s">
        <v>98</v>
      </c>
      <c r="E374" s="49" t="s">
        <v>103</v>
      </c>
      <c r="F374" s="49" t="s">
        <v>99</v>
      </c>
    </row>
    <row r="375" spans="2:9" ht="45" x14ac:dyDescent="0.25">
      <c r="B375" s="49">
        <v>362</v>
      </c>
      <c r="C375" s="67" t="s">
        <v>115</v>
      </c>
      <c r="D375" s="49" t="s">
        <v>97</v>
      </c>
      <c r="E375" s="49" t="s">
        <v>110</v>
      </c>
      <c r="F375" s="49" t="s">
        <v>99</v>
      </c>
    </row>
    <row r="376" spans="2:9" ht="45" x14ac:dyDescent="0.25">
      <c r="B376" s="49">
        <v>363</v>
      </c>
      <c r="C376" s="67" t="s">
        <v>115</v>
      </c>
      <c r="D376" s="49" t="s">
        <v>98</v>
      </c>
      <c r="E376" s="49" t="s">
        <v>103</v>
      </c>
      <c r="F376" s="49" t="s">
        <v>99</v>
      </c>
    </row>
    <row r="377" spans="2:9" ht="45" x14ac:dyDescent="0.25">
      <c r="B377" s="49">
        <v>364</v>
      </c>
      <c r="C377" s="67" t="s">
        <v>115</v>
      </c>
      <c r="D377" s="49" t="s">
        <v>97</v>
      </c>
      <c r="E377" s="49" t="s">
        <v>109</v>
      </c>
      <c r="F377" s="49" t="s">
        <v>99</v>
      </c>
    </row>
    <row r="378" spans="2:9" ht="45" x14ac:dyDescent="0.25">
      <c r="B378" s="49">
        <v>365</v>
      </c>
      <c r="C378" s="67" t="s">
        <v>115</v>
      </c>
      <c r="D378" s="49" t="s">
        <v>97</v>
      </c>
      <c r="E378" s="49" t="s">
        <v>104</v>
      </c>
      <c r="F378" s="49" t="s">
        <v>99</v>
      </c>
    </row>
    <row r="379" spans="2:9" ht="45" x14ac:dyDescent="0.25">
      <c r="B379" s="49">
        <v>366</v>
      </c>
      <c r="C379" s="67" t="s">
        <v>115</v>
      </c>
      <c r="D379" s="49" t="s">
        <v>97</v>
      </c>
      <c r="E379" s="49" t="s">
        <v>105</v>
      </c>
      <c r="F379" s="49" t="s">
        <v>99</v>
      </c>
    </row>
    <row r="380" spans="2:9" ht="45" x14ac:dyDescent="0.25">
      <c r="B380" s="49">
        <v>367</v>
      </c>
      <c r="C380" s="67" t="s">
        <v>115</v>
      </c>
      <c r="D380" s="49" t="s">
        <v>98</v>
      </c>
      <c r="E380" s="49" t="s">
        <v>111</v>
      </c>
      <c r="F380" s="49" t="s">
        <v>99</v>
      </c>
    </row>
    <row r="382" spans="2:9" x14ac:dyDescent="0.25">
      <c r="B382" s="61" t="s">
        <v>123</v>
      </c>
      <c r="C382" s="60">
        <v>42401</v>
      </c>
      <c r="D382" s="61" t="s">
        <v>124</v>
      </c>
      <c r="E382" s="61" t="s">
        <v>122</v>
      </c>
      <c r="F382" s="61" t="s">
        <v>125</v>
      </c>
      <c r="H382" s="124" t="s">
        <v>113</v>
      </c>
      <c r="I382" s="125"/>
    </row>
    <row r="383" spans="2:9" ht="45" x14ac:dyDescent="0.25">
      <c r="B383" s="63">
        <v>1</v>
      </c>
      <c r="C383" s="67" t="s">
        <v>115</v>
      </c>
      <c r="D383" s="63" t="s">
        <v>98</v>
      </c>
      <c r="E383" s="49" t="s">
        <v>110</v>
      </c>
      <c r="F383" s="64" t="s">
        <v>99</v>
      </c>
      <c r="H383" s="57">
        <v>4</v>
      </c>
      <c r="I383" s="58" t="s">
        <v>117</v>
      </c>
    </row>
    <row r="384" spans="2:9" ht="45" x14ac:dyDescent="0.25">
      <c r="B384" s="63">
        <v>2</v>
      </c>
      <c r="C384" s="67" t="s">
        <v>115</v>
      </c>
      <c r="D384" s="63" t="s">
        <v>97</v>
      </c>
      <c r="E384" s="63" t="s">
        <v>111</v>
      </c>
      <c r="F384" s="64" t="s">
        <v>99</v>
      </c>
      <c r="H384" s="57">
        <v>8</v>
      </c>
      <c r="I384" s="58" t="s">
        <v>116</v>
      </c>
    </row>
    <row r="385" spans="2:9" ht="45" x14ac:dyDescent="0.25">
      <c r="B385" s="63">
        <v>3</v>
      </c>
      <c r="C385" s="67" t="s">
        <v>115</v>
      </c>
      <c r="D385" s="63" t="s">
        <v>97</v>
      </c>
      <c r="E385" s="63" t="s">
        <v>111</v>
      </c>
      <c r="F385" s="64" t="s">
        <v>99</v>
      </c>
      <c r="G385" s="54"/>
      <c r="H385" s="59">
        <f>H383+H384</f>
        <v>12</v>
      </c>
      <c r="I385" s="59" t="s">
        <v>114</v>
      </c>
    </row>
    <row r="386" spans="2:9" ht="45" x14ac:dyDescent="0.25">
      <c r="B386" s="63">
        <v>4</v>
      </c>
      <c r="C386" s="67" t="s">
        <v>115</v>
      </c>
      <c r="D386" s="63" t="s">
        <v>97</v>
      </c>
      <c r="E386" s="49" t="s">
        <v>109</v>
      </c>
      <c r="F386" s="64" t="s">
        <v>99</v>
      </c>
    </row>
    <row r="387" spans="2:9" ht="45" x14ac:dyDescent="0.25">
      <c r="B387" s="63">
        <v>5</v>
      </c>
      <c r="C387" s="67" t="s">
        <v>115</v>
      </c>
      <c r="D387" s="63" t="s">
        <v>97</v>
      </c>
      <c r="E387" s="49" t="s">
        <v>102</v>
      </c>
      <c r="F387" s="64" t="s">
        <v>99</v>
      </c>
    </row>
    <row r="388" spans="2:9" ht="45" x14ac:dyDescent="0.25">
      <c r="B388" s="63">
        <v>6</v>
      </c>
      <c r="C388" s="67" t="s">
        <v>115</v>
      </c>
      <c r="D388" s="63" t="s">
        <v>98</v>
      </c>
      <c r="E388" s="63" t="s">
        <v>111</v>
      </c>
      <c r="F388" s="64" t="s">
        <v>99</v>
      </c>
    </row>
    <row r="389" spans="2:9" ht="45" x14ac:dyDescent="0.25">
      <c r="B389" s="63">
        <v>7</v>
      </c>
      <c r="C389" s="67" t="s">
        <v>115</v>
      </c>
      <c r="D389" s="63" t="s">
        <v>97</v>
      </c>
      <c r="E389" s="49" t="s">
        <v>109</v>
      </c>
      <c r="F389" s="64" t="s">
        <v>99</v>
      </c>
    </row>
    <row r="390" spans="2:9" ht="45" x14ac:dyDescent="0.25">
      <c r="B390" s="63">
        <v>8</v>
      </c>
      <c r="C390" s="67" t="s">
        <v>115</v>
      </c>
      <c r="D390" s="63" t="s">
        <v>98</v>
      </c>
      <c r="E390" s="63" t="s">
        <v>111</v>
      </c>
      <c r="F390" s="64" t="s">
        <v>99</v>
      </c>
    </row>
    <row r="391" spans="2:9" ht="45" x14ac:dyDescent="0.25">
      <c r="B391" s="63">
        <v>9</v>
      </c>
      <c r="C391" s="67" t="s">
        <v>115</v>
      </c>
      <c r="D391" s="63" t="s">
        <v>97</v>
      </c>
      <c r="E391" s="63" t="s">
        <v>111</v>
      </c>
      <c r="F391" s="64" t="s">
        <v>99</v>
      </c>
    </row>
    <row r="392" spans="2:9" ht="45" x14ac:dyDescent="0.25">
      <c r="B392" s="63">
        <v>10</v>
      </c>
      <c r="C392" s="67" t="s">
        <v>115</v>
      </c>
      <c r="D392" s="63" t="s">
        <v>98</v>
      </c>
      <c r="E392" s="63" t="s">
        <v>111</v>
      </c>
      <c r="F392" s="64" t="s">
        <v>99</v>
      </c>
    </row>
    <row r="393" spans="2:9" ht="45" x14ac:dyDescent="0.25">
      <c r="B393" s="63">
        <v>11</v>
      </c>
      <c r="C393" s="67" t="s">
        <v>115</v>
      </c>
      <c r="D393" s="63" t="s">
        <v>97</v>
      </c>
      <c r="E393" s="63" t="s">
        <v>111</v>
      </c>
      <c r="F393" s="64" t="s">
        <v>99</v>
      </c>
    </row>
    <row r="394" spans="2:9" ht="45" x14ac:dyDescent="0.25">
      <c r="B394" s="63">
        <v>12</v>
      </c>
      <c r="C394" s="67" t="s">
        <v>115</v>
      </c>
      <c r="D394" s="63" t="s">
        <v>97</v>
      </c>
      <c r="E394" s="63" t="s">
        <v>111</v>
      </c>
      <c r="F394" s="64" t="s">
        <v>99</v>
      </c>
    </row>
    <row r="396" spans="2:9" x14ac:dyDescent="0.25">
      <c r="B396" s="61" t="s">
        <v>123</v>
      </c>
      <c r="C396" s="60">
        <v>42430</v>
      </c>
      <c r="D396" s="61" t="s">
        <v>124</v>
      </c>
      <c r="E396" s="61" t="s">
        <v>122</v>
      </c>
      <c r="F396" s="61" t="s">
        <v>125</v>
      </c>
      <c r="H396" s="124" t="s">
        <v>113</v>
      </c>
      <c r="I396" s="125"/>
    </row>
    <row r="397" spans="2:9" ht="45" x14ac:dyDescent="0.25">
      <c r="B397" s="49">
        <v>1</v>
      </c>
      <c r="C397" s="67" t="s">
        <v>115</v>
      </c>
      <c r="D397" s="63" t="s">
        <v>97</v>
      </c>
      <c r="E397" s="63" t="s">
        <v>111</v>
      </c>
      <c r="F397" s="64" t="s">
        <v>99</v>
      </c>
      <c r="H397" s="57">
        <v>7</v>
      </c>
      <c r="I397" s="58" t="s">
        <v>117</v>
      </c>
    </row>
    <row r="398" spans="2:9" ht="45" x14ac:dyDescent="0.25">
      <c r="B398" s="49">
        <v>2</v>
      </c>
      <c r="C398" s="67" t="s">
        <v>115</v>
      </c>
      <c r="D398" s="63" t="s">
        <v>98</v>
      </c>
      <c r="E398" s="63" t="s">
        <v>112</v>
      </c>
      <c r="F398" s="64" t="s">
        <v>99</v>
      </c>
      <c r="H398" s="57">
        <v>6</v>
      </c>
      <c r="I398" s="58" t="s">
        <v>116</v>
      </c>
    </row>
    <row r="399" spans="2:9" ht="45" x14ac:dyDescent="0.25">
      <c r="B399" s="49">
        <v>3</v>
      </c>
      <c r="C399" s="67" t="s">
        <v>115</v>
      </c>
      <c r="D399" s="65" t="s">
        <v>98</v>
      </c>
      <c r="E399" s="63" t="s">
        <v>111</v>
      </c>
      <c r="F399" s="64" t="s">
        <v>99</v>
      </c>
      <c r="G399" s="55"/>
      <c r="H399" s="59">
        <f>H397+H398</f>
        <v>13</v>
      </c>
      <c r="I399" s="59" t="s">
        <v>114</v>
      </c>
    </row>
    <row r="400" spans="2:9" ht="45" x14ac:dyDescent="0.25">
      <c r="B400" s="49">
        <v>4</v>
      </c>
      <c r="C400" s="67" t="s">
        <v>115</v>
      </c>
      <c r="D400" s="65" t="s">
        <v>98</v>
      </c>
      <c r="E400" s="49" t="s">
        <v>105</v>
      </c>
      <c r="F400" s="64" t="s">
        <v>99</v>
      </c>
    </row>
    <row r="401" spans="2:9" ht="45" x14ac:dyDescent="0.25">
      <c r="B401" s="49">
        <v>6</v>
      </c>
      <c r="C401" s="67" t="s">
        <v>115</v>
      </c>
      <c r="D401" s="65" t="s">
        <v>97</v>
      </c>
      <c r="E401" s="63" t="s">
        <v>111</v>
      </c>
      <c r="F401" s="64" t="s">
        <v>99</v>
      </c>
    </row>
    <row r="402" spans="2:9" ht="45" x14ac:dyDescent="0.25">
      <c r="B402" s="49">
        <v>7</v>
      </c>
      <c r="C402" s="67" t="s">
        <v>115</v>
      </c>
      <c r="D402" s="65" t="s">
        <v>97</v>
      </c>
      <c r="E402" s="49" t="s">
        <v>128</v>
      </c>
      <c r="F402" s="64" t="s">
        <v>99</v>
      </c>
    </row>
    <row r="403" spans="2:9" ht="45" x14ac:dyDescent="0.25">
      <c r="B403" s="49">
        <v>8</v>
      </c>
      <c r="C403" s="67" t="s">
        <v>115</v>
      </c>
      <c r="D403" s="65" t="s">
        <v>98</v>
      </c>
      <c r="E403" s="63" t="s">
        <v>111</v>
      </c>
      <c r="F403" s="64" t="s">
        <v>99</v>
      </c>
    </row>
    <row r="404" spans="2:9" ht="45" x14ac:dyDescent="0.25">
      <c r="B404" s="49">
        <v>9</v>
      </c>
      <c r="C404" s="67" t="s">
        <v>115</v>
      </c>
      <c r="D404" s="65" t="s">
        <v>98</v>
      </c>
      <c r="E404" s="49" t="s">
        <v>102</v>
      </c>
      <c r="F404" s="64" t="s">
        <v>99</v>
      </c>
    </row>
    <row r="405" spans="2:9" ht="45" x14ac:dyDescent="0.25">
      <c r="B405" s="68">
        <v>10</v>
      </c>
      <c r="C405" s="67" t="s">
        <v>115</v>
      </c>
      <c r="D405" s="65" t="s">
        <v>97</v>
      </c>
      <c r="E405" s="63" t="s">
        <v>111</v>
      </c>
      <c r="F405" s="64" t="s">
        <v>99</v>
      </c>
    </row>
    <row r="406" spans="2:9" ht="45" x14ac:dyDescent="0.25">
      <c r="B406" s="68">
        <v>11</v>
      </c>
      <c r="C406" s="67" t="s">
        <v>115</v>
      </c>
      <c r="D406" s="65" t="s">
        <v>97</v>
      </c>
      <c r="E406" s="63" t="s">
        <v>111</v>
      </c>
      <c r="F406" s="64" t="s">
        <v>99</v>
      </c>
    </row>
    <row r="407" spans="2:9" ht="45" x14ac:dyDescent="0.25">
      <c r="B407" s="68">
        <v>12</v>
      </c>
      <c r="C407" s="67" t="s">
        <v>115</v>
      </c>
      <c r="D407" s="65" t="s">
        <v>98</v>
      </c>
      <c r="E407" s="63" t="s">
        <v>111</v>
      </c>
      <c r="F407" s="64" t="s">
        <v>99</v>
      </c>
    </row>
    <row r="408" spans="2:9" ht="45" x14ac:dyDescent="0.25">
      <c r="B408" s="68">
        <v>13</v>
      </c>
      <c r="C408" s="67" t="s">
        <v>115</v>
      </c>
      <c r="D408" s="65" t="s">
        <v>97</v>
      </c>
      <c r="E408" s="63" t="s">
        <v>111</v>
      </c>
      <c r="F408" s="64" t="s">
        <v>99</v>
      </c>
    </row>
    <row r="410" spans="2:9" x14ac:dyDescent="0.25">
      <c r="B410" s="61" t="s">
        <v>123</v>
      </c>
      <c r="C410" s="60">
        <v>42461</v>
      </c>
      <c r="D410" s="61" t="s">
        <v>124</v>
      </c>
      <c r="E410" s="61" t="s">
        <v>122</v>
      </c>
      <c r="F410" s="61" t="s">
        <v>125</v>
      </c>
      <c r="H410" s="124" t="s">
        <v>113</v>
      </c>
      <c r="I410" s="125"/>
    </row>
    <row r="411" spans="2:9" ht="45" x14ac:dyDescent="0.25">
      <c r="B411" s="49">
        <v>1</v>
      </c>
      <c r="C411" s="67" t="s">
        <v>115</v>
      </c>
      <c r="D411" s="65" t="s">
        <v>97</v>
      </c>
      <c r="E411" s="65" t="s">
        <v>111</v>
      </c>
      <c r="F411" s="64" t="s">
        <v>99</v>
      </c>
      <c r="H411" s="57">
        <v>1</v>
      </c>
      <c r="I411" s="58" t="s">
        <v>117</v>
      </c>
    </row>
    <row r="412" spans="2:9" ht="45" x14ac:dyDescent="0.25">
      <c r="B412" s="49">
        <v>2</v>
      </c>
      <c r="C412" s="67" t="s">
        <v>115</v>
      </c>
      <c r="D412" s="65" t="s">
        <v>98</v>
      </c>
      <c r="E412" s="65" t="s">
        <v>111</v>
      </c>
      <c r="F412" s="64" t="s">
        <v>99</v>
      </c>
      <c r="H412" s="57">
        <v>1</v>
      </c>
      <c r="I412" s="58" t="s">
        <v>116</v>
      </c>
    </row>
    <row r="413" spans="2:9" ht="30" customHeight="1" x14ac:dyDescent="0.25">
      <c r="B413" s="66"/>
      <c r="C413" s="71"/>
      <c r="D413" s="72"/>
      <c r="E413" s="72"/>
      <c r="F413" s="73"/>
      <c r="H413" s="59">
        <f>H411+H412</f>
        <v>2</v>
      </c>
      <c r="I413" s="59" t="s">
        <v>114</v>
      </c>
    </row>
    <row r="414" spans="2:9" x14ac:dyDescent="0.25">
      <c r="H414" s="55"/>
    </row>
    <row r="415" spans="2:9" x14ac:dyDescent="0.25">
      <c r="B415" s="61" t="s">
        <v>123</v>
      </c>
      <c r="C415" s="70">
        <v>42491</v>
      </c>
      <c r="D415" s="61" t="s">
        <v>124</v>
      </c>
      <c r="E415" s="61" t="s">
        <v>122</v>
      </c>
      <c r="F415" s="61" t="s">
        <v>125</v>
      </c>
      <c r="H415" s="124" t="s">
        <v>113</v>
      </c>
      <c r="I415" s="125"/>
    </row>
    <row r="416" spans="2:9" ht="45" x14ac:dyDescent="0.25">
      <c r="B416" s="49">
        <v>1</v>
      </c>
      <c r="C416" s="67" t="s">
        <v>115</v>
      </c>
      <c r="D416" s="64" t="s">
        <v>97</v>
      </c>
      <c r="E416" s="64" t="s">
        <v>112</v>
      </c>
      <c r="F416" s="64" t="s">
        <v>99</v>
      </c>
      <c r="H416" s="57">
        <v>5</v>
      </c>
      <c r="I416" s="58" t="s">
        <v>117</v>
      </c>
    </row>
    <row r="417" spans="2:9" ht="45" x14ac:dyDescent="0.25">
      <c r="B417" s="49">
        <v>2</v>
      </c>
      <c r="C417" s="67" t="s">
        <v>115</v>
      </c>
      <c r="D417" s="64" t="s">
        <v>97</v>
      </c>
      <c r="E417" s="64" t="s">
        <v>111</v>
      </c>
      <c r="F417" s="64" t="s">
        <v>99</v>
      </c>
      <c r="H417" s="57">
        <v>2</v>
      </c>
      <c r="I417" s="58" t="s">
        <v>116</v>
      </c>
    </row>
    <row r="418" spans="2:9" ht="45" x14ac:dyDescent="0.25">
      <c r="B418" s="49">
        <v>3</v>
      </c>
      <c r="C418" s="67" t="s">
        <v>115</v>
      </c>
      <c r="D418" s="64" t="s">
        <v>98</v>
      </c>
      <c r="E418" s="64" t="s">
        <v>112</v>
      </c>
      <c r="F418" s="64" t="s">
        <v>99</v>
      </c>
      <c r="H418" s="59">
        <f>H416+H417</f>
        <v>7</v>
      </c>
      <c r="I418" s="59" t="s">
        <v>114</v>
      </c>
    </row>
    <row r="419" spans="2:9" ht="45" x14ac:dyDescent="0.25">
      <c r="B419" s="49">
        <v>4</v>
      </c>
      <c r="C419" s="67" t="s">
        <v>115</v>
      </c>
      <c r="D419" s="64" t="s">
        <v>98</v>
      </c>
      <c r="E419" s="64" t="s">
        <v>111</v>
      </c>
      <c r="F419" s="64" t="s">
        <v>99</v>
      </c>
    </row>
    <row r="420" spans="2:9" ht="45" x14ac:dyDescent="0.25">
      <c r="B420" s="49">
        <v>5</v>
      </c>
      <c r="C420" s="67" t="s">
        <v>115</v>
      </c>
      <c r="D420" s="64" t="s">
        <v>98</v>
      </c>
      <c r="E420" s="64" t="s">
        <v>111</v>
      </c>
      <c r="F420" s="64" t="s">
        <v>99</v>
      </c>
    </row>
    <row r="421" spans="2:9" ht="45" x14ac:dyDescent="0.25">
      <c r="B421" s="49">
        <v>6</v>
      </c>
      <c r="C421" s="67" t="s">
        <v>115</v>
      </c>
      <c r="D421" s="64" t="s">
        <v>98</v>
      </c>
      <c r="E421" s="64" t="s">
        <v>111</v>
      </c>
      <c r="F421" s="64" t="s">
        <v>99</v>
      </c>
    </row>
    <row r="422" spans="2:9" ht="45" x14ac:dyDescent="0.25">
      <c r="B422" s="49">
        <v>7</v>
      </c>
      <c r="C422" s="67" t="s">
        <v>115</v>
      </c>
      <c r="D422" s="64" t="s">
        <v>98</v>
      </c>
      <c r="E422" s="64" t="s">
        <v>111</v>
      </c>
      <c r="F422" s="64" t="s">
        <v>99</v>
      </c>
    </row>
    <row r="424" spans="2:9" x14ac:dyDescent="0.25">
      <c r="B424" s="61" t="s">
        <v>123</v>
      </c>
      <c r="C424" s="78">
        <v>42522</v>
      </c>
      <c r="D424" s="61" t="s">
        <v>124</v>
      </c>
      <c r="E424" s="61" t="s">
        <v>122</v>
      </c>
      <c r="F424" s="61" t="s">
        <v>125</v>
      </c>
      <c r="H424" s="124" t="s">
        <v>113</v>
      </c>
      <c r="I424" s="125"/>
    </row>
    <row r="425" spans="2:9" ht="45" x14ac:dyDescent="0.25">
      <c r="B425" s="49">
        <v>1</v>
      </c>
      <c r="C425" s="67" t="s">
        <v>115</v>
      </c>
      <c r="D425" s="64" t="s">
        <v>97</v>
      </c>
      <c r="E425" s="64" t="s">
        <v>111</v>
      </c>
      <c r="F425" s="64" t="s">
        <v>99</v>
      </c>
      <c r="H425" s="57">
        <v>4</v>
      </c>
      <c r="I425" s="58" t="s">
        <v>117</v>
      </c>
    </row>
    <row r="426" spans="2:9" ht="45" x14ac:dyDescent="0.25">
      <c r="B426" s="49">
        <v>2</v>
      </c>
      <c r="C426" s="67" t="s">
        <v>115</v>
      </c>
      <c r="D426" s="64" t="s">
        <v>98</v>
      </c>
      <c r="E426" s="64" t="s">
        <v>111</v>
      </c>
      <c r="F426" s="64" t="s">
        <v>99</v>
      </c>
      <c r="H426" s="57">
        <v>6</v>
      </c>
      <c r="I426" s="58" t="s">
        <v>116</v>
      </c>
    </row>
    <row r="427" spans="2:9" ht="45" x14ac:dyDescent="0.25">
      <c r="B427" s="49">
        <v>3</v>
      </c>
      <c r="C427" s="67" t="s">
        <v>115</v>
      </c>
      <c r="D427" s="64" t="s">
        <v>97</v>
      </c>
      <c r="E427" s="64" t="s">
        <v>111</v>
      </c>
      <c r="F427" s="64" t="s">
        <v>99</v>
      </c>
      <c r="H427" s="59">
        <f>H425+H426</f>
        <v>10</v>
      </c>
      <c r="I427" s="59" t="s">
        <v>114</v>
      </c>
    </row>
    <row r="428" spans="2:9" ht="45" x14ac:dyDescent="0.25">
      <c r="B428" s="49">
        <v>4</v>
      </c>
      <c r="C428" s="67" t="s">
        <v>115</v>
      </c>
      <c r="D428" s="64" t="s">
        <v>97</v>
      </c>
      <c r="E428" s="64" t="s">
        <v>111</v>
      </c>
      <c r="F428" s="64" t="s">
        <v>99</v>
      </c>
    </row>
    <row r="429" spans="2:9" ht="45" x14ac:dyDescent="0.25">
      <c r="B429" s="49">
        <v>5</v>
      </c>
      <c r="C429" s="67" t="s">
        <v>115</v>
      </c>
      <c r="D429" s="64" t="s">
        <v>97</v>
      </c>
      <c r="E429" s="64" t="s">
        <v>111</v>
      </c>
      <c r="F429" s="64" t="s">
        <v>99</v>
      </c>
    </row>
    <row r="430" spans="2:9" ht="45" x14ac:dyDescent="0.25">
      <c r="B430" s="49">
        <v>6</v>
      </c>
      <c r="C430" s="67" t="s">
        <v>115</v>
      </c>
      <c r="D430" s="64" t="s">
        <v>98</v>
      </c>
      <c r="E430" s="64" t="s">
        <v>111</v>
      </c>
      <c r="F430" s="64" t="s">
        <v>99</v>
      </c>
    </row>
    <row r="431" spans="2:9" ht="45" x14ac:dyDescent="0.25">
      <c r="B431" s="49">
        <v>7</v>
      </c>
      <c r="C431" s="67" t="s">
        <v>115</v>
      </c>
      <c r="D431" s="64" t="s">
        <v>98</v>
      </c>
      <c r="E431" s="64" t="s">
        <v>111</v>
      </c>
      <c r="F431" s="64" t="s">
        <v>99</v>
      </c>
    </row>
    <row r="432" spans="2:9" ht="45" x14ac:dyDescent="0.25">
      <c r="B432" s="49">
        <v>8</v>
      </c>
      <c r="C432" s="67" t="s">
        <v>115</v>
      </c>
      <c r="D432" s="64" t="s">
        <v>97</v>
      </c>
      <c r="E432" s="64" t="s">
        <v>111</v>
      </c>
      <c r="F432" s="64" t="s">
        <v>99</v>
      </c>
    </row>
    <row r="433" spans="2:9" ht="45" x14ac:dyDescent="0.25">
      <c r="B433" s="49">
        <v>9</v>
      </c>
      <c r="C433" s="67" t="s">
        <v>115</v>
      </c>
      <c r="D433" s="64" t="s">
        <v>97</v>
      </c>
      <c r="E433" s="64" t="s">
        <v>111</v>
      </c>
      <c r="F433" s="64" t="s">
        <v>99</v>
      </c>
    </row>
    <row r="434" spans="2:9" ht="45" x14ac:dyDescent="0.25">
      <c r="B434" s="49">
        <v>10</v>
      </c>
      <c r="C434" s="67" t="s">
        <v>115</v>
      </c>
      <c r="D434" s="64" t="s">
        <v>98</v>
      </c>
      <c r="E434" s="64" t="s">
        <v>111</v>
      </c>
      <c r="F434" s="64" t="s">
        <v>99</v>
      </c>
    </row>
    <row r="436" spans="2:9" x14ac:dyDescent="0.25">
      <c r="B436" s="61" t="s">
        <v>123</v>
      </c>
      <c r="C436" s="88">
        <v>42552</v>
      </c>
      <c r="D436" s="61" t="s">
        <v>124</v>
      </c>
      <c r="E436" s="61" t="s">
        <v>122</v>
      </c>
      <c r="F436" s="61" t="s">
        <v>125</v>
      </c>
      <c r="H436" s="124" t="s">
        <v>113</v>
      </c>
      <c r="I436" s="125"/>
    </row>
    <row r="437" spans="2:9" ht="45" x14ac:dyDescent="0.25">
      <c r="B437" s="49">
        <v>1</v>
      </c>
      <c r="C437" s="67" t="s">
        <v>115</v>
      </c>
      <c r="D437" s="64" t="s">
        <v>98</v>
      </c>
      <c r="E437" s="64" t="s">
        <v>139</v>
      </c>
      <c r="F437" s="64" t="s">
        <v>99</v>
      </c>
      <c r="H437" s="57">
        <v>6</v>
      </c>
      <c r="I437" s="58" t="s">
        <v>117</v>
      </c>
    </row>
    <row r="438" spans="2:9" ht="45" x14ac:dyDescent="0.25">
      <c r="B438" s="49">
        <v>2</v>
      </c>
      <c r="C438" s="67" t="s">
        <v>115</v>
      </c>
      <c r="D438" s="64" t="s">
        <v>98</v>
      </c>
      <c r="E438" s="64" t="s">
        <v>139</v>
      </c>
      <c r="F438" s="64" t="s">
        <v>99</v>
      </c>
      <c r="H438" s="57">
        <v>4</v>
      </c>
      <c r="I438" s="58" t="s">
        <v>116</v>
      </c>
    </row>
    <row r="439" spans="2:9" ht="45" x14ac:dyDescent="0.25">
      <c r="B439" s="49">
        <v>3</v>
      </c>
      <c r="C439" s="67" t="s">
        <v>115</v>
      </c>
      <c r="D439" s="64" t="s">
        <v>98</v>
      </c>
      <c r="E439" s="64" t="s">
        <v>139</v>
      </c>
      <c r="F439" s="64" t="s">
        <v>99</v>
      </c>
      <c r="H439" s="59">
        <f>H437+H438</f>
        <v>10</v>
      </c>
      <c r="I439" s="59" t="s">
        <v>114</v>
      </c>
    </row>
    <row r="440" spans="2:9" ht="45" x14ac:dyDescent="0.25">
      <c r="B440" s="49">
        <v>4</v>
      </c>
      <c r="C440" s="67" t="s">
        <v>115</v>
      </c>
      <c r="D440" s="64" t="s">
        <v>97</v>
      </c>
      <c r="E440" s="64" t="s">
        <v>139</v>
      </c>
      <c r="F440" s="64" t="s">
        <v>99</v>
      </c>
    </row>
    <row r="441" spans="2:9" ht="45" x14ac:dyDescent="0.25">
      <c r="B441" s="49">
        <v>5</v>
      </c>
      <c r="C441" s="67" t="s">
        <v>115</v>
      </c>
      <c r="D441" s="64" t="s">
        <v>97</v>
      </c>
      <c r="E441" s="64" t="s">
        <v>139</v>
      </c>
      <c r="F441" s="64" t="s">
        <v>99</v>
      </c>
    </row>
    <row r="442" spans="2:9" ht="45" x14ac:dyDescent="0.25">
      <c r="B442" s="49">
        <v>6</v>
      </c>
      <c r="C442" s="67" t="s">
        <v>115</v>
      </c>
      <c r="D442" s="64" t="s">
        <v>98</v>
      </c>
      <c r="E442" s="64" t="s">
        <v>139</v>
      </c>
      <c r="F442" s="64" t="s">
        <v>99</v>
      </c>
    </row>
    <row r="443" spans="2:9" ht="45" x14ac:dyDescent="0.25">
      <c r="B443" s="49">
        <v>7</v>
      </c>
      <c r="C443" s="67" t="s">
        <v>115</v>
      </c>
      <c r="D443" s="64" t="s">
        <v>98</v>
      </c>
      <c r="E443" s="64" t="s">
        <v>139</v>
      </c>
      <c r="F443" s="64" t="s">
        <v>99</v>
      </c>
    </row>
    <row r="444" spans="2:9" ht="45" x14ac:dyDescent="0.25">
      <c r="B444" s="49">
        <v>8</v>
      </c>
      <c r="C444" s="67" t="s">
        <v>115</v>
      </c>
      <c r="D444" s="64" t="s">
        <v>98</v>
      </c>
      <c r="E444" s="64" t="s">
        <v>139</v>
      </c>
      <c r="F444" s="64" t="s">
        <v>99</v>
      </c>
    </row>
    <row r="445" spans="2:9" ht="45" x14ac:dyDescent="0.25">
      <c r="B445" s="49">
        <v>9</v>
      </c>
      <c r="C445" s="67" t="s">
        <v>115</v>
      </c>
      <c r="D445" s="64" t="s">
        <v>97</v>
      </c>
      <c r="E445" s="64" t="s">
        <v>139</v>
      </c>
      <c r="F445" s="64" t="s">
        <v>99</v>
      </c>
    </row>
    <row r="446" spans="2:9" ht="45" x14ac:dyDescent="0.25">
      <c r="B446" s="49">
        <v>10</v>
      </c>
      <c r="C446" s="67" t="s">
        <v>115</v>
      </c>
      <c r="D446" s="64" t="s">
        <v>97</v>
      </c>
      <c r="E446" s="64" t="s">
        <v>139</v>
      </c>
      <c r="F446" s="64" t="s">
        <v>99</v>
      </c>
    </row>
  </sheetData>
  <mergeCells count="12">
    <mergeCell ref="H436:I436"/>
    <mergeCell ref="H424:I424"/>
    <mergeCell ref="H415:I415"/>
    <mergeCell ref="C5:L5"/>
    <mergeCell ref="H13:I13"/>
    <mergeCell ref="H382:I382"/>
    <mergeCell ref="H396:I396"/>
    <mergeCell ref="H410:I410"/>
    <mergeCell ref="C7:D7"/>
    <mergeCell ref="G7:J7"/>
    <mergeCell ref="C9:D9"/>
    <mergeCell ref="F9:J9"/>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Beneficiados</vt:lpstr>
      <vt:lpstr>Servicios y apoyos.</vt:lpstr>
      <vt:lpstr>Padrón programa operativo 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Castan Herrera Jorge</dc:creator>
  <cp:lastModifiedBy>Siordia Quiñones Maria Cristina</cp:lastModifiedBy>
  <cp:lastPrinted>2016-05-20T18:10:49Z</cp:lastPrinted>
  <dcterms:created xsi:type="dcterms:W3CDTF">2016-04-14T17:21:31Z</dcterms:created>
  <dcterms:modified xsi:type="dcterms:W3CDTF">2016-10-24T22:15:41Z</dcterms:modified>
</cp:coreProperties>
</file>